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tabRatio="691" firstSheet="4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>
    <definedName name="_xlnm.Print_Titles" localSheetId="5">'一般公共预算基本支出表'!$1:$5</definedName>
  </definedNames>
  <calcPr fullCalcOnLoad="1"/>
</workbook>
</file>

<file path=xl/sharedStrings.xml><?xml version="1.0" encoding="utf-8"?>
<sst xmlns="http://schemas.openxmlformats.org/spreadsheetml/2006/main" count="321" uniqueCount="235">
  <si>
    <t>部门收支总表</t>
  </si>
  <si>
    <t xml:space="preserve">单位名称：    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</si>
  <si>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</si>
  <si>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</si>
  <si>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</si>
  <si>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</si>
  <si>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</si>
  <si>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</si>
  <si>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</si>
  <si>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</si>
  <si>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</si>
  <si>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</si>
  <si>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</si>
  <si>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</si>
  <si>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</si>
  <si>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</si>
  <si>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</si>
  <si>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</si>
  <si>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</si>
  <si>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</si>
  <si>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</si>
  <si>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</si>
  <si>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</si>
  <si>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</si>
  <si>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</si>
  <si>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</si>
  <si>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</si>
  <si>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</si>
  <si>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</si>
  <si>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</si>
  <si>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</si>
  <si>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</si>
  <si>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</si>
  <si>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</si>
  <si>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</si>
  <si>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</si>
  <si>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</si>
  <si>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</si>
  <si>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</si>
  <si>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</si>
  <si>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</si>
  <si>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</si>
  <si>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</si>
  <si>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</si>
  <si>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</si>
  <si>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</si>
  <si>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</si>
  <si>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</si>
  <si>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</si>
  <si>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</si>
  <si>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</si>
  <si>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</si>
  <si>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</si>
  <si>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</si>
  <si>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</si>
  <si>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</si>
  <si>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</si>
  <si>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</si>
  <si>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</si>
  <si>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</si>
  <si>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</si>
  <si>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</si>
  <si>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</si>
  <si>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</si>
  <si>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</si>
  <si>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</si>
  <si>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</si>
  <si>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</si>
  <si>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</si>
  <si>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</si>
  <si>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</si>
  <si>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</si>
  <si>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</si>
  <si>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</si>
  <si>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</si>
  <si>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</si>
  <si>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</si>
  <si>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</si>
  <si>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</si>
  <si>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</si>
  <si>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</si>
  <si>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</si>
  <si>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</si>
  <si>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</si>
  <si>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</si>
  <si>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</si>
  <si>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</si>
  <si>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</si>
  <si>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</si>
  <si>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</si>
  <si>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</si>
  <si>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</si>
  <si>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</si>
  <si>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</si>
  <si>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</si>
  <si>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</si>
  <si>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</si>
  <si>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</si>
  <si>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</si>
  <si>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</si>
  <si>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</si>
  <si>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</si>
  <si>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</si>
  <si>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</si>
  <si>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</si>
  <si>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</si>
  <si>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</si>
  <si>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</si>
  <si>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</si>
  <si>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</si>
  <si>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</si>
  <si>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</si>
  <si>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</si>
  <si>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</si>
  <si>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</si>
  <si>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</si>
  <si>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</si>
  <si>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</si>
  <si>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</si>
  <si>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</si>
  <si>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</si>
  <si>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</si>
  <si>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</si>
  <si>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</si>
  <si>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</si>
  <si>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</si>
  <si>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</si>
  <si>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</si>
  <si>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</si>
  <si>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</si>
  <si>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</si>
  <si>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</si>
  <si>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</si>
  <si>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</si>
  <si>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</si>
  <si>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</si>
  <si>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</si>
  <si>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</si>
  <si>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</si>
  <si>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</si>
  <si>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</si>
  <si>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</si>
  <si>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</si>
  <si>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</si>
  <si>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</si>
  <si>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</si>
  <si>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</si>
  <si>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</si>
  <si>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</si>
  <si>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</si>
  <si>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</si>
  <si>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</si>
  <si>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</si>
  <si>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</si>
  <si>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</si>
  <si>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</si>
  <si>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</si>
  <si>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</si>
  <si>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</si>
  <si>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</si>
  <si>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</si>
  <si>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</si>
  <si>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</si>
  <si>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</si>
  <si>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</si>
  <si>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</si>
  <si>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</si>
  <si>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</si>
  <si>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</si>
  <si>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</si>
  <si>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</si>
  <si>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</si>
  <si>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</si>
  <si>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</si>
  <si>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</si>
  <si>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</si>
  <si>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</si>
  <si>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</si>
  <si>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</si>
  <si>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</si>
  <si>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</si>
  <si>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</si>
  <si>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</si>
  <si>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</si>
  <si>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</si>
  <si>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</si>
  <si>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</si>
  <si>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</si>
  <si>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</si>
  <si>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</si>
  <si>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</si>
  <si>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</si>
  <si>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</si>
  <si>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</si>
  <si>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</si>
  <si>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</si>
  <si>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</si>
  <si>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</si>
  <si>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</si>
  <si>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</si>
  <si>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</si>
  <si>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</si>
  <si>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</si>
  <si>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</si>
  <si>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</si>
  <si>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</si>
  <si>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</si>
  <si>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</si>
  <si>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</si>
  <si>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</si>
  <si>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</si>
  <si>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</si>
  <si>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r>
      <t xml:space="preserve"> 2016</t>
    </r>
    <r>
      <rPr>
        <sz val="9"/>
        <rFont val="宋体"/>
        <family val="0"/>
      </rPr>
      <t>年预算</t>
    </r>
  </si>
  <si>
    <t>住房公积金管理</t>
  </si>
  <si>
    <t>政府性基金预算支出表</t>
  </si>
  <si>
    <t>单位名称：韶关市住房公积金管理中心</t>
  </si>
  <si>
    <t xml:space="preserve">    工资</t>
  </si>
  <si>
    <t xml:space="preserve">    年终双薪</t>
  </si>
  <si>
    <t xml:space="preserve">    四大节日补贴</t>
  </si>
  <si>
    <t xml:space="preserve">    社会保障缴费</t>
  </si>
  <si>
    <t xml:space="preserve">    离退休人员经费</t>
  </si>
  <si>
    <t xml:space="preserve">    住房公积金</t>
  </si>
  <si>
    <t xml:space="preserve">    住房补贴</t>
  </si>
  <si>
    <t>办公费</t>
  </si>
  <si>
    <t>水电费</t>
  </si>
  <si>
    <t>邮电费</t>
  </si>
  <si>
    <t>差旅费</t>
  </si>
  <si>
    <t>租赁费</t>
  </si>
  <si>
    <t>会议费</t>
  </si>
  <si>
    <t>公务招待费</t>
  </si>
  <si>
    <t>福利费</t>
  </si>
  <si>
    <t>公务用车运行维护费</t>
  </si>
  <si>
    <t>其他商品和服务支出</t>
  </si>
  <si>
    <t>其他小计</t>
  </si>
  <si>
    <t>单位名称：韶关市住房公积金管理中心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</si>
</sst>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#,###.00"/>
    <numFmt numFmtId="186" formatCode="_ * #,##0.0_ ;_ * \-#,##0.0_ ;_ * &quot;-&quot;??_ ;_ @_ "/>
  </numFmts>
  <fonts count="56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3"/>
    </font>
    <font>
      <sz val="10"/>
      <name val="宋体"/>
      <family val="0"/>
    </font>
    <font>
      <u val="single"/>
      <sz val="9"/>
      <name val="宋体"/>
      <family val="0"/>
    </font>
    <font>
      <b/>
      <sz val="16"/>
      <name val="黑体"/>
      <family val="3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153">
    <xf numFmtId="0" fontId="0" fillId="0" borderId="0" xfId="0" applyAlignment="1">
      <alignment vertical="center"/>
    </xf>
    <xf numFmtId="0" fontId="3" fillId="0" borderId="0" xfId="40" applyNumberFormat="1" applyFont="1" applyFill="1" applyBorder="1" applyAlignment="1">
      <alignment/>
    </xf>
    <xf numFmtId="0" fontId="5" fillId="0" borderId="0" xfId="40" applyNumberFormat="1" applyFont="1" applyFill="1" applyBorder="1" applyAlignment="1">
      <alignment horizontal="left" vertical="center"/>
    </xf>
    <xf numFmtId="0" fontId="5" fillId="0" borderId="0" xfId="40" applyNumberFormat="1" applyFont="1" applyFill="1" applyBorder="1" applyAlignment="1">
      <alignment vertical="center"/>
    </xf>
    <xf numFmtId="0" fontId="5" fillId="0" borderId="0" xfId="40" applyNumberFormat="1" applyFont="1" applyFill="1" applyBorder="1" applyAlignment="1">
      <alignment horizontal="right" vertical="center"/>
    </xf>
    <xf numFmtId="4" fontId="1" fillId="0" borderId="10" xfId="40" applyNumberFormat="1" applyFont="1" applyBorder="1" applyAlignment="1">
      <alignment horizontal="center" shrinkToFit="1"/>
    </xf>
    <xf numFmtId="4" fontId="1" fillId="0" borderId="10" xfId="40" applyNumberFormat="1" applyFont="1" applyBorder="1" applyAlignment="1">
      <alignment horizontal="right"/>
    </xf>
    <xf numFmtId="0" fontId="1" fillId="33" borderId="10" xfId="40" applyFont="1" applyFill="1" applyBorder="1" applyAlignment="1">
      <alignment horizontal="center" vertical="center" wrapText="1" shrinkToFit="1"/>
    </xf>
    <xf numFmtId="0" fontId="1" fillId="33" borderId="10" xfId="40" applyFont="1" applyFill="1" applyBorder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1" fillId="33" borderId="10" xfId="40" applyFont="1" applyFill="1" applyBorder="1" applyAlignment="1">
      <alignment horizontal="right" vertical="center" wrapText="1" shrinkToFit="1"/>
    </xf>
    <xf numFmtId="0" fontId="6" fillId="33" borderId="10" xfId="40" applyFont="1" applyFill="1" applyBorder="1" applyAlignment="1">
      <alignment horizontal="center" vertical="center" wrapText="1" shrinkToFit="1"/>
    </xf>
    <xf numFmtId="0" fontId="3" fillId="0" borderId="0" xfId="43" applyNumberFormat="1" applyFont="1" applyFill="1" applyBorder="1" applyAlignment="1">
      <alignment/>
    </xf>
    <xf numFmtId="0" fontId="3" fillId="0" borderId="11" xfId="43" applyNumberFormat="1" applyFont="1" applyFill="1" applyBorder="1" applyAlignment="1">
      <alignment/>
    </xf>
    <xf numFmtId="0" fontId="0" fillId="0" borderId="11" xfId="43" applyNumberFormat="1" applyFont="1" applyFill="1" applyBorder="1" applyAlignment="1">
      <alignment horizontal="left" vertical="center" shrinkToFit="1"/>
    </xf>
    <xf numFmtId="4" fontId="0" fillId="0" borderId="11" xfId="43" applyNumberFormat="1" applyFont="1" applyFill="1" applyBorder="1" applyAlignment="1">
      <alignment/>
    </xf>
    <xf numFmtId="0" fontId="0" fillId="33" borderId="11" xfId="43" applyNumberFormat="1" applyFont="1" applyFill="1" applyBorder="1" applyAlignment="1">
      <alignment horizontal="center" vertical="center" wrapText="1" shrinkToFit="1"/>
    </xf>
    <xf numFmtId="0" fontId="0" fillId="33" borderId="11" xfId="43" applyNumberFormat="1" applyFont="1" applyFill="1" applyBorder="1" applyAlignment="1">
      <alignment vertical="center" wrapText="1" shrinkToFit="1"/>
    </xf>
    <xf numFmtId="0" fontId="0" fillId="0" borderId="11" xfId="43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0" xfId="43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0" fillId="0" borderId="0" xfId="46" applyFont="1" applyAlignment="1">
      <alignment horizontal="right"/>
      <protection/>
    </xf>
    <xf numFmtId="0" fontId="11" fillId="0" borderId="0" xfId="46" applyFont="1">
      <alignment/>
      <protection/>
    </xf>
    <xf numFmtId="0" fontId="10" fillId="0" borderId="0" xfId="46" applyFont="1" applyAlignment="1">
      <alignment horizontal="center"/>
      <protection/>
    </xf>
    <xf numFmtId="0" fontId="10" fillId="0" borderId="0" xfId="46" applyFont="1">
      <alignment/>
      <protection/>
    </xf>
    <xf numFmtId="0" fontId="12" fillId="34" borderId="11" xfId="46" applyFont="1" applyFill="1" applyBorder="1" applyAlignment="1">
      <alignment vertical="center"/>
      <protection/>
    </xf>
    <xf numFmtId="0" fontId="10" fillId="34" borderId="11" xfId="46" applyFont="1" applyFill="1" applyBorder="1" applyAlignment="1">
      <alignment horizontal="center" vertical="center"/>
      <protection/>
    </xf>
    <xf numFmtId="4" fontId="10" fillId="0" borderId="11" xfId="46" applyNumberFormat="1" applyFont="1" applyBorder="1" applyAlignment="1">
      <alignment horizontal="right" vertical="center" shrinkToFit="1"/>
      <protection/>
    </xf>
    <xf numFmtId="0" fontId="12" fillId="34" borderId="11" xfId="46" applyFont="1" applyFill="1" applyBorder="1" applyAlignment="1">
      <alignment horizontal="center" vertical="center"/>
      <protection/>
    </xf>
    <xf numFmtId="0" fontId="10" fillId="34" borderId="11" xfId="46" applyFont="1" applyFill="1" applyBorder="1" applyAlignment="1">
      <alignment vertical="center"/>
      <protection/>
    </xf>
    <xf numFmtId="0" fontId="10" fillId="0" borderId="11" xfId="46" applyFont="1" applyBorder="1" applyAlignment="1">
      <alignment horizontal="right" vertical="center" shrinkToFit="1"/>
      <protection/>
    </xf>
    <xf numFmtId="0" fontId="10" fillId="34" borderId="11" xfId="46" applyFont="1" applyFill="1" applyBorder="1" applyAlignment="1">
      <alignment horizontal="left" vertical="center"/>
      <protection/>
    </xf>
    <xf numFmtId="0" fontId="10" fillId="34" borderId="11" xfId="46" applyFont="1" applyFill="1" applyBorder="1" applyAlignment="1">
      <alignment horizontal="left" vertical="center" shrinkToFit="1"/>
      <protection/>
    </xf>
    <xf numFmtId="0" fontId="10" fillId="34" borderId="11" xfId="46" applyFont="1" applyFill="1" applyBorder="1" applyAlignment="1">
      <alignment horizontal="center" vertical="center" wrapText="1"/>
      <protection/>
    </xf>
    <xf numFmtId="0" fontId="2" fillId="0" borderId="0" xfId="42">
      <alignment/>
      <protection/>
    </xf>
    <xf numFmtId="0" fontId="14" fillId="0" borderId="0" xfId="42" applyFont="1" applyAlignment="1">
      <alignment horizontal="center"/>
      <protection/>
    </xf>
    <xf numFmtId="0" fontId="14" fillId="0" borderId="0" xfId="42" applyFont="1" applyAlignment="1">
      <alignment horizontal="right"/>
      <protection/>
    </xf>
    <xf numFmtId="0" fontId="16" fillId="34" borderId="12" xfId="42" applyFont="1" applyFill="1" applyBorder="1" applyAlignment="1">
      <alignment horizontal="center" vertical="center" wrapText="1" shrinkToFit="1"/>
      <protection/>
    </xf>
    <xf numFmtId="0" fontId="16" fillId="34" borderId="12" xfId="42" applyFont="1" applyFill="1" applyBorder="1" applyAlignment="1">
      <alignment horizontal="center" vertical="center" shrinkToFit="1"/>
      <protection/>
    </xf>
    <xf numFmtId="4" fontId="16" fillId="0" borderId="12" xfId="42" applyNumberFormat="1" applyFont="1" applyBorder="1" applyAlignment="1">
      <alignment horizontal="right" vertical="center" shrinkToFit="1"/>
      <protection/>
    </xf>
    <xf numFmtId="0" fontId="16" fillId="0" borderId="12" xfId="42" applyFont="1" applyBorder="1" applyAlignment="1">
      <alignment horizontal="left" vertical="center" shrinkToFit="1"/>
      <protection/>
    </xf>
    <xf numFmtId="0" fontId="16" fillId="0" borderId="12" xfId="42" applyFont="1" applyBorder="1" applyAlignment="1">
      <alignment horizontal="right" vertical="center" shrinkToFit="1"/>
      <protection/>
    </xf>
    <xf numFmtId="0" fontId="17" fillId="0" borderId="0" xfId="42" applyFont="1" applyAlignment="1">
      <alignment horizontal="right"/>
      <protection/>
    </xf>
    <xf numFmtId="0" fontId="2" fillId="0" borderId="0" xfId="44">
      <alignment/>
      <protection/>
    </xf>
    <xf numFmtId="0" fontId="14" fillId="0" borderId="0" xfId="44" applyFont="1" applyAlignment="1">
      <alignment horizontal="center"/>
      <protection/>
    </xf>
    <xf numFmtId="0" fontId="14" fillId="0" borderId="0" xfId="44" applyFont="1" applyAlignment="1">
      <alignment horizontal="right"/>
      <protection/>
    </xf>
    <xf numFmtId="0" fontId="16" fillId="34" borderId="12" xfId="44" applyFont="1" applyFill="1" applyBorder="1" applyAlignment="1">
      <alignment horizontal="center" vertical="center" wrapText="1" shrinkToFit="1"/>
      <protection/>
    </xf>
    <xf numFmtId="0" fontId="16" fillId="34" borderId="12" xfId="44" applyFont="1" applyFill="1" applyBorder="1" applyAlignment="1">
      <alignment horizontal="center" vertical="center" shrinkToFit="1"/>
      <protection/>
    </xf>
    <xf numFmtId="0" fontId="16" fillId="34" borderId="13" xfId="44" applyFont="1" applyFill="1" applyBorder="1" applyAlignment="1">
      <alignment horizontal="center" vertical="center" wrapText="1" shrinkToFit="1"/>
      <protection/>
    </xf>
    <xf numFmtId="4" fontId="16" fillId="0" borderId="12" xfId="44" applyNumberFormat="1" applyFont="1" applyBorder="1" applyAlignment="1">
      <alignment horizontal="right" vertical="center" shrinkToFit="1"/>
      <protection/>
    </xf>
    <xf numFmtId="4" fontId="16" fillId="0" borderId="13" xfId="44" applyNumberFormat="1" applyFont="1" applyBorder="1" applyAlignment="1">
      <alignment horizontal="right" vertical="center" shrinkToFit="1"/>
      <protection/>
    </xf>
    <xf numFmtId="0" fontId="16" fillId="0" borderId="12" xfId="44" applyFont="1" applyBorder="1" applyAlignment="1">
      <alignment horizontal="left" vertical="center" shrinkToFit="1"/>
      <protection/>
    </xf>
    <xf numFmtId="0" fontId="16" fillId="0" borderId="12" xfId="44" applyFont="1" applyBorder="1" applyAlignment="1">
      <alignment horizontal="right" vertical="center" shrinkToFit="1"/>
      <protection/>
    </xf>
    <xf numFmtId="0" fontId="16" fillId="0" borderId="13" xfId="44" applyFont="1" applyBorder="1" applyAlignment="1">
      <alignment horizontal="right" vertical="center" shrinkToFit="1"/>
      <protection/>
    </xf>
    <xf numFmtId="0" fontId="16" fillId="34" borderId="12" xfId="45" applyFont="1" applyFill="1" applyBorder="1" applyAlignment="1">
      <alignment horizontal="center" vertical="center" shrinkToFit="1"/>
      <protection/>
    </xf>
    <xf numFmtId="0" fontId="2" fillId="0" borderId="0" xfId="45">
      <alignment/>
      <protection/>
    </xf>
    <xf numFmtId="0" fontId="14" fillId="0" borderId="0" xfId="45" applyFont="1">
      <alignment/>
      <protection/>
    </xf>
    <xf numFmtId="0" fontId="14" fillId="0" borderId="12" xfId="45" applyFont="1" applyBorder="1" applyAlignment="1">
      <alignment horizontal="right" vertical="center" shrinkToFit="1"/>
      <protection/>
    </xf>
    <xf numFmtId="0" fontId="14" fillId="0" borderId="12" xfId="45" applyFont="1" applyBorder="1" applyAlignment="1">
      <alignment horizontal="left" vertical="center" shrinkToFit="1"/>
      <protection/>
    </xf>
    <xf numFmtId="4" fontId="14" fillId="0" borderId="12" xfId="45" applyNumberFormat="1" applyFont="1" applyBorder="1" applyAlignment="1">
      <alignment horizontal="right" vertical="center" shrinkToFit="1"/>
      <protection/>
    </xf>
    <xf numFmtId="0" fontId="14" fillId="34" borderId="12" xfId="45" applyFont="1" applyFill="1" applyBorder="1" applyAlignment="1">
      <alignment horizontal="center" vertical="center" wrapText="1" shrinkToFit="1"/>
      <protection/>
    </xf>
    <xf numFmtId="0" fontId="14" fillId="34" borderId="12" xfId="45" applyFont="1" applyFill="1" applyBorder="1" applyAlignment="1">
      <alignment horizontal="center" vertical="center" shrinkToFit="1"/>
      <protection/>
    </xf>
    <xf numFmtId="0" fontId="14" fillId="34" borderId="14" xfId="45" applyFont="1" applyFill="1" applyBorder="1" applyAlignment="1">
      <alignment horizontal="center" vertical="center" wrapText="1" shrinkToFit="1"/>
      <protection/>
    </xf>
    <xf numFmtId="0" fontId="17" fillId="0" borderId="0" xfId="45" applyFont="1" applyAlignment="1">
      <alignment horizontal="right"/>
      <protection/>
    </xf>
    <xf numFmtId="4" fontId="1" fillId="0" borderId="10" xfId="40" applyNumberFormat="1" applyFont="1" applyBorder="1" applyAlignment="1">
      <alignment shrinkToFit="1"/>
    </xf>
    <xf numFmtId="184" fontId="10" fillId="0" borderId="11" xfId="46" applyNumberFormat="1" applyFont="1" applyBorder="1" applyAlignment="1">
      <alignment horizontal="right" vertical="center" shrinkToFit="1"/>
      <protection/>
    </xf>
    <xf numFmtId="184" fontId="10" fillId="34" borderId="11" xfId="46" applyNumberFormat="1" applyFont="1" applyFill="1" applyBorder="1" applyAlignment="1">
      <alignment vertical="center"/>
      <protection/>
    </xf>
    <xf numFmtId="184" fontId="14" fillId="0" borderId="12" xfId="45" applyNumberFormat="1" applyFont="1" applyBorder="1" applyAlignment="1">
      <alignment horizontal="right" vertical="center" shrinkToFit="1"/>
      <protection/>
    </xf>
    <xf numFmtId="0" fontId="2" fillId="0" borderId="0" xfId="47">
      <alignment/>
      <protection/>
    </xf>
    <xf numFmtId="0" fontId="17" fillId="0" borderId="0" xfId="47" applyFont="1" applyAlignment="1">
      <alignment horizontal="right"/>
      <protection/>
    </xf>
    <xf numFmtId="0" fontId="16" fillId="0" borderId="12" xfId="47" applyFont="1" applyFill="1" applyBorder="1" applyAlignment="1">
      <alignment horizontal="center" vertical="center" wrapText="1" shrinkToFit="1"/>
      <protection/>
    </xf>
    <xf numFmtId="0" fontId="16" fillId="0" borderId="12" xfId="47" applyFont="1" applyFill="1" applyBorder="1" applyAlignment="1">
      <alignment horizontal="center" vertical="center" shrinkToFit="1"/>
      <protection/>
    </xf>
    <xf numFmtId="0" fontId="16" fillId="0" borderId="15" xfId="47" applyFont="1" applyFill="1" applyBorder="1" applyAlignment="1">
      <alignment horizontal="center" vertical="center" wrapText="1" shrinkToFit="1"/>
      <protection/>
    </xf>
    <xf numFmtId="4" fontId="16" fillId="0" borderId="15" xfId="47" applyNumberFormat="1" applyFont="1" applyFill="1" applyBorder="1" applyAlignment="1">
      <alignment horizontal="right" vertical="center" shrinkToFit="1"/>
      <protection/>
    </xf>
    <xf numFmtId="0" fontId="14" fillId="0" borderId="16" xfId="47" applyFont="1" applyBorder="1" applyAlignment="1">
      <alignment/>
      <protection/>
    </xf>
    <xf numFmtId="0" fontId="0" fillId="35" borderId="0" xfId="0" applyFill="1" applyAlignment="1">
      <alignment vertical="center"/>
    </xf>
    <xf numFmtId="0" fontId="22" fillId="35" borderId="0" xfId="0" applyFont="1" applyFill="1" applyAlignment="1">
      <alignment vertical="center"/>
    </xf>
    <xf numFmtId="0" fontId="3" fillId="35" borderId="0" xfId="41" applyNumberFormat="1" applyFont="1" applyFill="1" applyBorder="1" applyAlignment="1">
      <alignment/>
    </xf>
    <xf numFmtId="0" fontId="5" fillId="35" borderId="0" xfId="41" applyNumberFormat="1" applyFont="1" applyFill="1" applyBorder="1" applyAlignment="1">
      <alignment horizontal="right" vertical="center"/>
    </xf>
    <xf numFmtId="0" fontId="5" fillId="35" borderId="11" xfId="0" applyFont="1" applyFill="1" applyBorder="1" applyAlignment="1">
      <alignment horizontal="center" vertical="center" wrapText="1" shrinkToFit="1"/>
    </xf>
    <xf numFmtId="0" fontId="5" fillId="35" borderId="11" xfId="0" applyFont="1" applyFill="1" applyBorder="1" applyAlignment="1">
      <alignment horizontal="center" vertical="center" wrapText="1" shrinkToFit="1"/>
    </xf>
    <xf numFmtId="0" fontId="5" fillId="35" borderId="11" xfId="41" applyNumberFormat="1" applyFont="1" applyFill="1" applyBorder="1" applyAlignment="1">
      <alignment horizontal="center" vertical="center" wrapText="1" shrinkToFit="1"/>
    </xf>
    <xf numFmtId="0" fontId="5" fillId="35" borderId="11" xfId="41" applyNumberFormat="1" applyFont="1" applyFill="1" applyBorder="1" applyAlignment="1">
      <alignment horizontal="left" vertical="center" shrinkToFit="1"/>
    </xf>
    <xf numFmtId="4" fontId="5" fillId="35" borderId="11" xfId="41" applyNumberFormat="1" applyFont="1" applyFill="1" applyBorder="1" applyAlignment="1">
      <alignment/>
    </xf>
    <xf numFmtId="4" fontId="5" fillId="35" borderId="11" xfId="41" applyNumberFormat="1" applyFont="1" applyFill="1" applyBorder="1" applyAlignment="1">
      <alignment horizontal="right"/>
    </xf>
    <xf numFmtId="184" fontId="5" fillId="35" borderId="11" xfId="41" applyNumberFormat="1" applyFont="1" applyFill="1" applyBorder="1" applyAlignment="1">
      <alignment horizontal="right" shrinkToFit="1"/>
    </xf>
    <xf numFmtId="0" fontId="5" fillId="35" borderId="11" xfId="0" applyNumberFormat="1" applyFont="1" applyFill="1" applyBorder="1" applyAlignment="1">
      <alignment horizontal="left" vertical="center" shrinkToFit="1"/>
    </xf>
    <xf numFmtId="185" fontId="5" fillId="35" borderId="11" xfId="0" applyNumberFormat="1" applyFont="1" applyFill="1" applyBorder="1" applyAlignment="1">
      <alignment/>
    </xf>
    <xf numFmtId="184" fontId="5" fillId="35" borderId="11" xfId="41" applyNumberFormat="1" applyFont="1" applyFill="1" applyBorder="1" applyAlignment="1">
      <alignment horizontal="right" shrinkToFit="1"/>
    </xf>
    <xf numFmtId="4" fontId="5" fillId="35" borderId="11" xfId="0" applyNumberFormat="1" applyFont="1" applyFill="1" applyBorder="1" applyAlignment="1">
      <alignment/>
    </xf>
    <xf numFmtId="0" fontId="5" fillId="35" borderId="11" xfId="0" applyNumberFormat="1" applyFont="1" applyFill="1" applyBorder="1" applyAlignment="1">
      <alignment horizontal="left" vertical="center" shrinkToFit="1"/>
    </xf>
    <xf numFmtId="185" fontId="5" fillId="35" borderId="11" xfId="0" applyNumberFormat="1" applyFont="1" applyFill="1" applyBorder="1" applyAlignment="1">
      <alignment/>
    </xf>
    <xf numFmtId="184" fontId="5" fillId="35" borderId="11" xfId="41" applyNumberFormat="1" applyFont="1" applyFill="1" applyBorder="1" applyAlignment="1">
      <alignment horizontal="left" vertical="center" shrinkToFit="1"/>
    </xf>
    <xf numFmtId="0" fontId="5" fillId="35" borderId="11" xfId="41" applyNumberFormat="1" applyFont="1" applyFill="1" applyBorder="1" applyAlignment="1">
      <alignment horizontal="left" shrinkToFit="1"/>
    </xf>
    <xf numFmtId="0" fontId="4" fillId="0" borderId="0" xfId="40" applyNumberFormat="1" applyFont="1" applyFill="1" applyBorder="1" applyAlignment="1">
      <alignment horizontal="center" vertical="center" wrapText="1" shrinkToFit="1"/>
    </xf>
    <xf numFmtId="0" fontId="1" fillId="33" borderId="17" xfId="40" applyFont="1" applyFill="1" applyBorder="1" applyAlignment="1">
      <alignment horizontal="center" vertical="center" wrapText="1" shrinkToFit="1"/>
    </xf>
    <xf numFmtId="0" fontId="1" fillId="33" borderId="12" xfId="40" applyFont="1" applyFill="1" applyBorder="1" applyAlignment="1">
      <alignment horizontal="center" vertical="center" wrapText="1" shrinkToFit="1"/>
    </xf>
    <xf numFmtId="0" fontId="16" fillId="34" borderId="14" xfId="42" applyFont="1" applyFill="1" applyBorder="1" applyAlignment="1">
      <alignment horizontal="center" vertical="center" wrapText="1" shrinkToFit="1"/>
      <protection/>
    </xf>
    <xf numFmtId="0" fontId="16" fillId="34" borderId="12" xfId="42" applyFont="1" applyFill="1" applyBorder="1" applyAlignment="1">
      <alignment horizontal="center" vertical="center" wrapText="1" shrinkToFit="1"/>
      <protection/>
    </xf>
    <xf numFmtId="0" fontId="16" fillId="34" borderId="18" xfId="42" applyFont="1" applyFill="1" applyBorder="1" applyAlignment="1">
      <alignment horizontal="center" vertical="center" wrapText="1" shrinkToFit="1"/>
      <protection/>
    </xf>
    <xf numFmtId="0" fontId="16" fillId="0" borderId="18" xfId="42" applyFont="1" applyBorder="1" applyAlignment="1">
      <alignment horizontal="left" vertical="center" shrinkToFit="1"/>
      <protection/>
    </xf>
    <xf numFmtId="0" fontId="16" fillId="0" borderId="12" xfId="42" applyFont="1" applyBorder="1" applyAlignment="1">
      <alignment horizontal="left" vertical="center" shrinkToFit="1"/>
      <protection/>
    </xf>
    <xf numFmtId="0" fontId="16" fillId="34" borderId="18" xfId="42" applyFont="1" applyFill="1" applyBorder="1" applyAlignment="1">
      <alignment horizontal="center" vertical="center" shrinkToFit="1"/>
      <protection/>
    </xf>
    <xf numFmtId="0" fontId="16" fillId="34" borderId="12" xfId="42" applyFont="1" applyFill="1" applyBorder="1" applyAlignment="1">
      <alignment horizontal="center" vertical="center" shrinkToFit="1"/>
      <protection/>
    </xf>
    <xf numFmtId="0" fontId="16" fillId="0" borderId="18" xfId="42" applyFont="1" applyBorder="1" applyAlignment="1">
      <alignment horizontal="center" vertical="center" shrinkToFit="1"/>
      <protection/>
    </xf>
    <xf numFmtId="0" fontId="15" fillId="0" borderId="0" xfId="42" applyFont="1" applyAlignment="1">
      <alignment horizontal="center"/>
      <protection/>
    </xf>
    <xf numFmtId="0" fontId="14" fillId="0" borderId="0" xfId="42" applyFont="1" applyAlignment="1">
      <alignment horizontal="left"/>
      <protection/>
    </xf>
    <xf numFmtId="0" fontId="16" fillId="34" borderId="19" xfId="42" applyFont="1" applyFill="1" applyBorder="1" applyAlignment="1">
      <alignment horizontal="center" vertical="center" shrinkToFit="1"/>
      <protection/>
    </xf>
    <xf numFmtId="0" fontId="16" fillId="34" borderId="14" xfId="42" applyFont="1" applyFill="1" applyBorder="1" applyAlignment="1">
      <alignment horizontal="center" vertical="center" shrinkToFit="1"/>
      <protection/>
    </xf>
    <xf numFmtId="0" fontId="16" fillId="0" borderId="18" xfId="44" applyFont="1" applyBorder="1" applyAlignment="1">
      <alignment horizontal="left" vertical="center" shrinkToFit="1"/>
      <protection/>
    </xf>
    <xf numFmtId="0" fontId="16" fillId="0" borderId="12" xfId="44" applyFont="1" applyBorder="1" applyAlignment="1">
      <alignment horizontal="left" vertical="center" shrinkToFit="1"/>
      <protection/>
    </xf>
    <xf numFmtId="0" fontId="16" fillId="34" borderId="18" xfId="44" applyFont="1" applyFill="1" applyBorder="1" applyAlignment="1">
      <alignment horizontal="center" vertical="center" shrinkToFit="1"/>
      <protection/>
    </xf>
    <xf numFmtId="0" fontId="16" fillId="34" borderId="12" xfId="44" applyFont="1" applyFill="1" applyBorder="1" applyAlignment="1">
      <alignment horizontal="center" vertical="center" shrinkToFit="1"/>
      <protection/>
    </xf>
    <xf numFmtId="0" fontId="15" fillId="0" borderId="0" xfId="44" applyFont="1" applyAlignment="1">
      <alignment horizontal="center"/>
      <protection/>
    </xf>
    <xf numFmtId="0" fontId="14" fillId="0" borderId="0" xfId="44" applyFont="1" applyAlignment="1">
      <alignment horizontal="left"/>
      <protection/>
    </xf>
    <xf numFmtId="0" fontId="16" fillId="34" borderId="19" xfId="44" applyFont="1" applyFill="1" applyBorder="1" applyAlignment="1">
      <alignment horizontal="center" vertical="center" shrinkToFit="1"/>
      <protection/>
    </xf>
    <xf numFmtId="0" fontId="16" fillId="34" borderId="14" xfId="44" applyFont="1" applyFill="1" applyBorder="1" applyAlignment="1">
      <alignment horizontal="center" vertical="center" shrinkToFit="1"/>
      <protection/>
    </xf>
    <xf numFmtId="0" fontId="16" fillId="34" borderId="20" xfId="44" applyFont="1" applyFill="1" applyBorder="1" applyAlignment="1">
      <alignment horizontal="center" vertical="center" wrapText="1" shrinkToFit="1"/>
      <protection/>
    </xf>
    <xf numFmtId="0" fontId="16" fillId="34" borderId="13" xfId="44" applyFont="1" applyFill="1" applyBorder="1" applyAlignment="1">
      <alignment horizontal="center" vertical="center" wrapText="1" shrinkToFit="1"/>
      <protection/>
    </xf>
    <xf numFmtId="0" fontId="16" fillId="34" borderId="18" xfId="44" applyFont="1" applyFill="1" applyBorder="1" applyAlignment="1">
      <alignment horizontal="center" vertical="center" wrapText="1" shrinkToFit="1"/>
      <protection/>
    </xf>
    <xf numFmtId="0" fontId="16" fillId="34" borderId="12" xfId="44" applyFont="1" applyFill="1" applyBorder="1" applyAlignment="1">
      <alignment horizontal="center" vertical="center" wrapText="1" shrinkToFit="1"/>
      <protection/>
    </xf>
    <xf numFmtId="0" fontId="16" fillId="34" borderId="14" xfId="44" applyFont="1" applyFill="1" applyBorder="1" applyAlignment="1">
      <alignment horizontal="center" vertical="center" wrapText="1" shrinkToFit="1"/>
      <protection/>
    </xf>
    <xf numFmtId="0" fontId="13" fillId="0" borderId="0" xfId="46" applyFont="1" applyAlignment="1">
      <alignment horizontal="center"/>
      <protection/>
    </xf>
    <xf numFmtId="0" fontId="10" fillId="34" borderId="11" xfId="46" applyFont="1" applyFill="1" applyBorder="1" applyAlignment="1">
      <alignment horizontal="center" vertical="center"/>
      <protection/>
    </xf>
    <xf numFmtId="0" fontId="10" fillId="34" borderId="11" xfId="46" applyFont="1" applyFill="1" applyBorder="1" applyAlignment="1">
      <alignment horizontal="center" vertical="center" wrapText="1"/>
      <protection/>
    </xf>
    <xf numFmtId="0" fontId="14" fillId="34" borderId="18" xfId="45" applyFont="1" applyFill="1" applyBorder="1" applyAlignment="1">
      <alignment horizontal="center" vertical="center" wrapText="1" shrinkToFit="1"/>
      <protection/>
    </xf>
    <xf numFmtId="0" fontId="14" fillId="34" borderId="12" xfId="45" applyFont="1" applyFill="1" applyBorder="1" applyAlignment="1">
      <alignment horizontal="center" vertical="center" wrapText="1" shrinkToFit="1"/>
      <protection/>
    </xf>
    <xf numFmtId="0" fontId="14" fillId="0" borderId="18" xfId="45" applyFont="1" applyBorder="1" applyAlignment="1">
      <alignment horizontal="left" vertical="center" shrinkToFit="1"/>
      <protection/>
    </xf>
    <xf numFmtId="0" fontId="14" fillId="0" borderId="12" xfId="45" applyFont="1" applyBorder="1" applyAlignment="1">
      <alignment horizontal="left" vertical="center" shrinkToFit="1"/>
      <protection/>
    </xf>
    <xf numFmtId="0" fontId="19" fillId="0" borderId="0" xfId="45" applyFont="1" applyAlignment="1">
      <alignment horizontal="center"/>
      <protection/>
    </xf>
    <xf numFmtId="0" fontId="18" fillId="0" borderId="0" xfId="45" applyFont="1" applyAlignment="1">
      <alignment horizontal="center"/>
      <protection/>
    </xf>
    <xf numFmtId="0" fontId="14" fillId="34" borderId="19" xfId="45" applyFont="1" applyFill="1" applyBorder="1" applyAlignment="1">
      <alignment horizontal="center" vertical="center" wrapText="1" shrinkToFit="1"/>
      <protection/>
    </xf>
    <xf numFmtId="0" fontId="14" fillId="34" borderId="14" xfId="45" applyFont="1" applyFill="1" applyBorder="1" applyAlignment="1">
      <alignment horizontal="center" vertical="center" wrapText="1" shrinkToFit="1"/>
      <protection/>
    </xf>
    <xf numFmtId="0" fontId="4" fillId="35" borderId="0" xfId="41" applyNumberFormat="1" applyFont="1" applyFill="1" applyBorder="1" applyAlignment="1">
      <alignment horizontal="center" vertical="center" wrapText="1" shrinkToFit="1"/>
    </xf>
    <xf numFmtId="0" fontId="5" fillId="35" borderId="11" xfId="41" applyFont="1" applyFill="1" applyBorder="1" applyAlignment="1">
      <alignment horizontal="center" vertical="center" wrapText="1" shrinkToFit="1"/>
    </xf>
    <xf numFmtId="0" fontId="0" fillId="33" borderId="11" xfId="43" applyFont="1" applyFill="1" applyBorder="1" applyAlignment="1">
      <alignment horizontal="center" vertical="center" wrapText="1" shrinkToFit="1"/>
    </xf>
    <xf numFmtId="0" fontId="7" fillId="0" borderId="0" xfId="43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8" fillId="0" borderId="0" xfId="43" applyNumberFormat="1" applyFont="1" applyFill="1" applyBorder="1" applyAlignment="1">
      <alignment horizontal="left"/>
    </xf>
    <xf numFmtId="0" fontId="16" fillId="0" borderId="12" xfId="47" applyFont="1" applyFill="1" applyBorder="1" applyAlignment="1">
      <alignment horizontal="center" vertical="center" wrapText="1" shrinkToFit="1"/>
      <protection/>
    </xf>
    <xf numFmtId="0" fontId="16" fillId="0" borderId="18" xfId="47" applyFont="1" applyFill="1" applyBorder="1" applyAlignment="1">
      <alignment horizontal="center" vertical="center" wrapText="1" shrinkToFit="1"/>
      <protection/>
    </xf>
    <xf numFmtId="0" fontId="16" fillId="0" borderId="21" xfId="47" applyFont="1" applyFill="1" applyBorder="1" applyAlignment="1">
      <alignment horizontal="center" vertical="center" wrapText="1" shrinkToFit="1"/>
      <protection/>
    </xf>
    <xf numFmtId="0" fontId="16" fillId="0" borderId="15" xfId="47" applyFont="1" applyFill="1" applyBorder="1" applyAlignment="1">
      <alignment horizontal="center" vertical="center" wrapText="1" shrinkToFit="1"/>
      <protection/>
    </xf>
    <xf numFmtId="0" fontId="20" fillId="0" borderId="0" xfId="47" applyFont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0" fontId="16" fillId="0" borderId="19" xfId="47" applyFont="1" applyFill="1" applyBorder="1" applyAlignment="1">
      <alignment horizontal="center" vertical="center" wrapText="1" shrinkToFit="1"/>
      <protection/>
    </xf>
    <xf numFmtId="0" fontId="16" fillId="0" borderId="14" xfId="47" applyFont="1" applyFill="1" applyBorder="1" applyAlignment="1">
      <alignment horizontal="center" vertical="center" wrapText="1" shrinkToFit="1"/>
      <protection/>
    </xf>
    <xf numFmtId="186" fontId="0" fillId="0" borderId="11" xfId="57" applyNumberFormat="1" applyFont="1" applyBorder="1" applyAlignment="1">
      <alignment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="115" zoomScaleNormal="115" zoomScaleSheetLayoutView="100" zoomScalePageLayoutView="0" workbookViewId="0" topLeftCell="A31">
      <selection activeCell="D7" sqref="D7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4.50390625" style="0" customWidth="1"/>
    <col min="4" max="4" width="10.125" style="0" customWidth="1"/>
  </cols>
  <sheetData>
    <row r="1" spans="1:4" ht="17.25">
      <c r="A1" s="99" t="s">
        <v>0</v>
      </c>
      <c r="B1" s="99"/>
      <c r="C1" s="99"/>
      <c r="D1" s="99"/>
    </row>
    <row r="2" spans="1:4" ht="15">
      <c r="A2" s="2"/>
      <c r="B2" s="1"/>
      <c r="C2" s="1"/>
      <c r="D2" s="1"/>
    </row>
    <row r="3" spans="1:4" s="9" customFormat="1" ht="12">
      <c r="A3" s="3" t="s">
        <v>1</v>
      </c>
      <c r="B3" s="3"/>
      <c r="C3" s="3"/>
      <c r="D3" s="4" t="s">
        <v>2</v>
      </c>
    </row>
    <row r="4" spans="1:4" ht="15">
      <c r="A4" s="100" t="s">
        <v>3</v>
      </c>
      <c r="B4" s="101"/>
      <c r="C4" s="100" t="s">
        <v>4</v>
      </c>
      <c r="D4" s="101"/>
    </row>
    <row r="5" spans="1:4" ht="15">
      <c r="A5" s="7" t="s">
        <v>5</v>
      </c>
      <c r="B5" s="11" t="s">
        <v>212</v>
      </c>
      <c r="C5" s="8" t="s">
        <v>6</v>
      </c>
      <c r="D5" s="11" t="s">
        <v>212</v>
      </c>
    </row>
    <row r="6" spans="1:4" ht="15">
      <c r="A6" s="8" t="s">
        <v>7</v>
      </c>
      <c r="B6" s="5">
        <f>73125219.09/10000</f>
        <v>7312.521909</v>
      </c>
      <c r="C6" s="8" t="s">
        <v>8</v>
      </c>
      <c r="D6" s="5">
        <f>5886219.09/10000</f>
        <v>588.621909</v>
      </c>
    </row>
    <row r="7" spans="1:4" ht="15">
      <c r="A7" s="8" t="s">
        <v>9</v>
      </c>
      <c r="B7" s="5"/>
      <c r="C7" s="8" t="s">
        <v>10</v>
      </c>
      <c r="D7" s="5">
        <f>3970372.89/10000</f>
        <v>397.037289</v>
      </c>
    </row>
    <row r="8" spans="1:4" ht="15">
      <c r="A8" s="8" t="s">
        <v>11</v>
      </c>
      <c r="B8" s="5">
        <f>73125219.09/10000</f>
        <v>7312.521909</v>
      </c>
      <c r="C8" s="8" t="s">
        <v>12</v>
      </c>
      <c r="D8" s="5">
        <f>1195000/10000</f>
        <v>119.5</v>
      </c>
    </row>
    <row r="9" spans="1:4" ht="15">
      <c r="A9" s="8" t="s">
        <v>13</v>
      </c>
      <c r="B9" s="5"/>
      <c r="C9" s="8" t="s">
        <v>14</v>
      </c>
      <c r="D9" s="69">
        <f>720846.2/10000</f>
        <v>72.08462</v>
      </c>
    </row>
    <row r="10" spans="1:4" ht="15">
      <c r="A10" s="8" t="s">
        <v>15</v>
      </c>
      <c r="B10" s="6"/>
      <c r="C10" s="8" t="s">
        <v>16</v>
      </c>
      <c r="D10" s="6"/>
    </row>
    <row r="11" spans="1:4" ht="15">
      <c r="A11" s="8" t="s">
        <v>17</v>
      </c>
      <c r="B11" s="5"/>
      <c r="C11" s="8" t="s">
        <v>18</v>
      </c>
      <c r="D11" s="6"/>
    </row>
    <row r="12" spans="1:4" ht="15">
      <c r="A12" s="8" t="s">
        <v>19</v>
      </c>
      <c r="B12" s="6"/>
      <c r="C12" s="8" t="s">
        <v>20</v>
      </c>
      <c r="D12" s="5"/>
    </row>
    <row r="13" spans="1:4" ht="15">
      <c r="A13" s="8" t="s">
        <v>21</v>
      </c>
      <c r="B13" s="6"/>
      <c r="C13" s="8" t="s">
        <v>22</v>
      </c>
      <c r="D13" s="5"/>
    </row>
    <row r="14" spans="1:4" ht="15">
      <c r="A14" s="8" t="s">
        <v>23</v>
      </c>
      <c r="B14" s="6"/>
      <c r="C14" s="8" t="s">
        <v>24</v>
      </c>
      <c r="D14" s="5"/>
    </row>
    <row r="15" spans="1:4" ht="15">
      <c r="A15" s="8" t="s">
        <v>25</v>
      </c>
      <c r="B15" s="6"/>
      <c r="C15" s="8" t="s">
        <v>26</v>
      </c>
      <c r="D15" s="5"/>
    </row>
    <row r="16" spans="1:4" ht="15">
      <c r="A16" s="8" t="s">
        <v>27</v>
      </c>
      <c r="B16" s="5"/>
      <c r="C16" s="8"/>
      <c r="D16" s="10"/>
    </row>
    <row r="17" spans="1:4" ht="15">
      <c r="A17" s="8" t="s">
        <v>28</v>
      </c>
      <c r="B17" s="5"/>
      <c r="C17" s="8" t="s">
        <v>29</v>
      </c>
      <c r="D17" s="5">
        <f>67239000/10000</f>
        <v>6723.9</v>
      </c>
    </row>
    <row r="18" spans="1:4" ht="15">
      <c r="A18" s="8" t="s">
        <v>30</v>
      </c>
      <c r="B18" s="5"/>
      <c r="C18" s="8" t="s">
        <v>22</v>
      </c>
      <c r="D18" s="5"/>
    </row>
    <row r="19" spans="1:4" ht="15">
      <c r="A19" s="8" t="s">
        <v>31</v>
      </c>
      <c r="B19" s="5"/>
      <c r="C19" s="8" t="s">
        <v>32</v>
      </c>
      <c r="D19" s="5"/>
    </row>
    <row r="20" spans="1:4" ht="15">
      <c r="A20" s="8" t="s">
        <v>33</v>
      </c>
      <c r="B20" s="5"/>
      <c r="C20" s="8" t="s">
        <v>34</v>
      </c>
      <c r="D20" s="5"/>
    </row>
    <row r="21" spans="1:4" ht="15">
      <c r="A21" s="8"/>
      <c r="B21" s="10"/>
      <c r="C21" s="8" t="s">
        <v>35</v>
      </c>
      <c r="D21" s="5"/>
    </row>
    <row r="22" spans="1:4" ht="15">
      <c r="A22" s="8"/>
      <c r="B22" s="10"/>
      <c r="C22" s="8" t="s">
        <v>36</v>
      </c>
      <c r="D22" s="5">
        <f>5166000/10000</f>
        <v>516.6</v>
      </c>
    </row>
    <row r="23" spans="1:4" ht="15">
      <c r="A23" s="8"/>
      <c r="B23" s="10"/>
      <c r="C23" s="8" t="s">
        <v>26</v>
      </c>
      <c r="D23" s="5">
        <f>62073000/10000</f>
        <v>6207.3</v>
      </c>
    </row>
    <row r="24" spans="1:4" ht="15">
      <c r="A24" s="8"/>
      <c r="B24" s="10"/>
      <c r="C24" s="8"/>
      <c r="D24" s="10"/>
    </row>
    <row r="25" spans="1:4" ht="15">
      <c r="A25" s="8"/>
      <c r="B25" s="10"/>
      <c r="C25" s="8" t="s">
        <v>37</v>
      </c>
      <c r="D25" s="5"/>
    </row>
    <row r="26" spans="1:4" ht="15">
      <c r="A26" s="8"/>
      <c r="B26" s="10"/>
      <c r="C26" s="8"/>
      <c r="D26" s="10"/>
    </row>
    <row r="27" spans="1:4" ht="15">
      <c r="A27" s="8" t="s">
        <v>38</v>
      </c>
      <c r="B27" s="5">
        <f>73125219.09/10000</f>
        <v>7312.521909</v>
      </c>
      <c r="C27" s="7" t="s">
        <v>39</v>
      </c>
      <c r="D27" s="5">
        <f>73125219.09/10000</f>
        <v>7312.521909</v>
      </c>
    </row>
    <row r="28" spans="1:4" ht="15">
      <c r="A28" s="8"/>
      <c r="B28" s="10"/>
      <c r="C28" s="8"/>
      <c r="D28" s="10"/>
    </row>
    <row r="29" spans="1:4" ht="15">
      <c r="A29" s="8" t="s">
        <v>40</v>
      </c>
      <c r="B29" s="5"/>
      <c r="C29" s="8" t="s">
        <v>41</v>
      </c>
      <c r="D29" s="5"/>
    </row>
    <row r="30" spans="1:4" ht="15">
      <c r="A30" s="8" t="s">
        <v>42</v>
      </c>
      <c r="B30" s="6"/>
      <c r="C30" s="8" t="s">
        <v>43</v>
      </c>
      <c r="D30" s="6"/>
    </row>
    <row r="31" spans="1:4" ht="15">
      <c r="A31" s="8" t="s">
        <v>44</v>
      </c>
      <c r="B31" s="5"/>
      <c r="C31" s="8" t="s">
        <v>45</v>
      </c>
      <c r="D31" s="6"/>
    </row>
    <row r="32" spans="1:4" ht="15">
      <c r="A32" s="8" t="s">
        <v>46</v>
      </c>
      <c r="B32" s="6"/>
      <c r="C32" s="8"/>
      <c r="D32" s="10"/>
    </row>
    <row r="33" spans="1:4" ht="15">
      <c r="A33" s="8"/>
      <c r="B33" s="10"/>
      <c r="C33" s="8"/>
      <c r="D33" s="10"/>
    </row>
    <row r="34" spans="1:4" ht="15">
      <c r="A34" s="8"/>
      <c r="B34" s="10"/>
      <c r="C34" s="8"/>
      <c r="D34" s="10"/>
    </row>
    <row r="35" spans="1:4" ht="15">
      <c r="A35" s="8" t="s">
        <v>47</v>
      </c>
      <c r="B35" s="6"/>
      <c r="C35" s="8" t="s">
        <v>48</v>
      </c>
      <c r="D35" s="10"/>
    </row>
    <row r="36" spans="1:4" ht="15">
      <c r="A36" s="8"/>
      <c r="B36" s="10"/>
      <c r="C36" s="8"/>
      <c r="D36" s="10"/>
    </row>
    <row r="37" spans="1:4" ht="15">
      <c r="A37" s="8" t="s">
        <v>49</v>
      </c>
      <c r="B37" s="5">
        <f>73125219.09/10000</f>
        <v>7312.521909</v>
      </c>
      <c r="C37" s="7" t="s">
        <v>50</v>
      </c>
      <c r="D37" s="5">
        <v>73125219.09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zoomScalePageLayoutView="0" workbookViewId="0" topLeftCell="A1">
      <selection activeCell="F8" sqref="F8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8" max="9" width="9.00390625" style="0" customWidth="1"/>
    <col min="10" max="10" width="18.25390625" style="0" customWidth="1"/>
  </cols>
  <sheetData>
    <row r="1" spans="1:11" ht="27.75">
      <c r="A1" s="11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">
      <c r="A2" s="111" t="s">
        <v>52</v>
      </c>
      <c r="B2" s="111"/>
      <c r="C2" s="111"/>
      <c r="D2" s="39"/>
      <c r="E2" s="39"/>
      <c r="F2" s="39"/>
      <c r="G2" s="39"/>
      <c r="H2" s="40"/>
      <c r="I2" s="39"/>
      <c r="J2" s="41"/>
      <c r="K2" s="47" t="s">
        <v>53</v>
      </c>
    </row>
    <row r="3" spans="1:11" ht="21" customHeight="1">
      <c r="A3" s="112" t="s">
        <v>54</v>
      </c>
      <c r="B3" s="113"/>
      <c r="C3" s="113"/>
      <c r="D3" s="113"/>
      <c r="E3" s="102" t="s">
        <v>55</v>
      </c>
      <c r="F3" s="102" t="s">
        <v>56</v>
      </c>
      <c r="G3" s="102" t="s">
        <v>57</v>
      </c>
      <c r="H3" s="102" t="s">
        <v>58</v>
      </c>
      <c r="I3" s="102" t="s">
        <v>59</v>
      </c>
      <c r="J3" s="102" t="s">
        <v>60</v>
      </c>
      <c r="K3" s="102" t="s">
        <v>61</v>
      </c>
    </row>
    <row r="4" spans="1:11" ht="21" customHeight="1">
      <c r="A4" s="104" t="s">
        <v>62</v>
      </c>
      <c r="B4" s="103"/>
      <c r="C4" s="103"/>
      <c r="D4" s="108" t="s">
        <v>63</v>
      </c>
      <c r="E4" s="103"/>
      <c r="F4" s="103"/>
      <c r="G4" s="103"/>
      <c r="H4" s="103"/>
      <c r="I4" s="103"/>
      <c r="J4" s="103"/>
      <c r="K4" s="102"/>
    </row>
    <row r="5" spans="1:11" ht="21" customHeight="1">
      <c r="A5" s="104"/>
      <c r="B5" s="103"/>
      <c r="C5" s="103"/>
      <c r="D5" s="108"/>
      <c r="E5" s="103"/>
      <c r="F5" s="103"/>
      <c r="G5" s="103"/>
      <c r="H5" s="103"/>
      <c r="I5" s="103"/>
      <c r="J5" s="103"/>
      <c r="K5" s="102"/>
    </row>
    <row r="6" spans="1:11" ht="21" customHeight="1">
      <c r="A6" s="107" t="s">
        <v>64</v>
      </c>
      <c r="B6" s="108" t="s">
        <v>65</v>
      </c>
      <c r="C6" s="108" t="s">
        <v>66</v>
      </c>
      <c r="D6" s="43" t="s">
        <v>67</v>
      </c>
      <c r="E6" s="42" t="s">
        <v>68</v>
      </c>
      <c r="F6" s="42" t="s">
        <v>69</v>
      </c>
      <c r="G6" s="42" t="s">
        <v>70</v>
      </c>
      <c r="H6" s="42" t="s">
        <v>71</v>
      </c>
      <c r="I6" s="42" t="s">
        <v>72</v>
      </c>
      <c r="J6" s="42" t="s">
        <v>73</v>
      </c>
      <c r="K6" s="42" t="s">
        <v>74</v>
      </c>
    </row>
    <row r="7" spans="1:11" ht="21" customHeight="1">
      <c r="A7" s="107"/>
      <c r="B7" s="108"/>
      <c r="C7" s="108"/>
      <c r="D7" s="43" t="s">
        <v>75</v>
      </c>
      <c r="E7" s="44">
        <f>73125219.09/10000</f>
        <v>7312.521909</v>
      </c>
      <c r="F7" s="44">
        <f>73125219.09/10000</f>
        <v>7312.521909</v>
      </c>
      <c r="G7" s="44"/>
      <c r="H7" s="44"/>
      <c r="I7" s="44"/>
      <c r="J7" s="44"/>
      <c r="K7" s="44"/>
    </row>
    <row r="8" spans="1:11" ht="21" customHeight="1">
      <c r="A8" s="105">
        <v>2210302</v>
      </c>
      <c r="B8" s="106"/>
      <c r="C8" s="106"/>
      <c r="D8" s="45" t="s">
        <v>213</v>
      </c>
      <c r="E8" s="44">
        <f>73125219.09/10000</f>
        <v>7312.521909</v>
      </c>
      <c r="F8" s="44">
        <f>73125219.09/10000</f>
        <v>7312.521909</v>
      </c>
      <c r="G8" s="46"/>
      <c r="H8" s="44"/>
      <c r="I8" s="46"/>
      <c r="J8" s="46"/>
      <c r="K8" s="44"/>
    </row>
    <row r="9" spans="1:11" ht="21" customHeight="1">
      <c r="A9" s="105"/>
      <c r="B9" s="106"/>
      <c r="C9" s="106"/>
      <c r="D9" s="45"/>
      <c r="E9" s="44"/>
      <c r="F9" s="44"/>
      <c r="G9" s="46"/>
      <c r="H9" s="46"/>
      <c r="I9" s="46"/>
      <c r="J9" s="46"/>
      <c r="K9" s="44"/>
    </row>
    <row r="10" spans="1:11" ht="21" customHeight="1">
      <c r="A10" s="105"/>
      <c r="B10" s="106"/>
      <c r="C10" s="106"/>
      <c r="D10" s="45"/>
      <c r="E10" s="44"/>
      <c r="F10" s="44"/>
      <c r="G10" s="46"/>
      <c r="H10" s="46"/>
      <c r="I10" s="46"/>
      <c r="J10" s="46"/>
      <c r="K10" s="44"/>
    </row>
    <row r="11" spans="1:11" ht="21" customHeight="1">
      <c r="A11" s="105"/>
      <c r="B11" s="106"/>
      <c r="C11" s="106"/>
      <c r="D11" s="45"/>
      <c r="E11" s="44"/>
      <c r="F11" s="44"/>
      <c r="G11" s="46"/>
      <c r="H11" s="46"/>
      <c r="I11" s="46"/>
      <c r="J11" s="46"/>
      <c r="K11" s="46"/>
    </row>
    <row r="12" spans="1:11" ht="21" customHeight="1">
      <c r="A12" s="105"/>
      <c r="B12" s="106"/>
      <c r="C12" s="106"/>
      <c r="D12" s="45"/>
      <c r="E12" s="44"/>
      <c r="F12" s="44"/>
      <c r="G12" s="46"/>
      <c r="H12" s="46"/>
      <c r="I12" s="46"/>
      <c r="J12" s="46"/>
      <c r="K12" s="46"/>
    </row>
    <row r="13" spans="1:11" ht="21" customHeight="1">
      <c r="A13" s="105"/>
      <c r="B13" s="106"/>
      <c r="C13" s="106"/>
      <c r="D13" s="45"/>
      <c r="E13" s="44"/>
      <c r="F13" s="44"/>
      <c r="G13" s="46"/>
      <c r="H13" s="46"/>
      <c r="I13" s="46"/>
      <c r="J13" s="46"/>
      <c r="K13" s="46"/>
    </row>
    <row r="14" spans="1:11" ht="21" customHeight="1">
      <c r="A14" s="105"/>
      <c r="B14" s="106"/>
      <c r="C14" s="106"/>
      <c r="D14" s="45"/>
      <c r="E14" s="44"/>
      <c r="F14" s="44"/>
      <c r="G14" s="46"/>
      <c r="H14" s="46"/>
      <c r="I14" s="46"/>
      <c r="J14" s="46"/>
      <c r="K14" s="46"/>
    </row>
    <row r="15" spans="1:11" ht="21" customHeight="1">
      <c r="A15" s="109"/>
      <c r="B15" s="109"/>
      <c r="C15" s="109"/>
      <c r="D15" s="45"/>
      <c r="E15" s="44"/>
      <c r="F15" s="44"/>
      <c r="G15" s="46"/>
      <c r="H15" s="46"/>
      <c r="I15" s="46"/>
      <c r="J15" s="46"/>
      <c r="K15" s="46"/>
    </row>
    <row r="16" spans="1:11" ht="21" customHeight="1">
      <c r="A16" s="109"/>
      <c r="B16" s="109"/>
      <c r="C16" s="109"/>
      <c r="D16" s="45"/>
      <c r="E16" s="44"/>
      <c r="F16" s="44"/>
      <c r="G16" s="46"/>
      <c r="H16" s="46"/>
      <c r="I16" s="46"/>
      <c r="J16" s="46"/>
      <c r="K16" s="46"/>
    </row>
    <row r="17" spans="1:11" ht="21" customHeight="1">
      <c r="A17" s="105"/>
      <c r="B17" s="106"/>
      <c r="C17" s="106"/>
      <c r="D17" s="45"/>
      <c r="E17" s="44"/>
      <c r="F17" s="44"/>
      <c r="G17" s="46"/>
      <c r="H17" s="46"/>
      <c r="I17" s="46"/>
      <c r="J17" s="46"/>
      <c r="K17" s="46"/>
    </row>
    <row r="18" spans="1:11" ht="21" customHeight="1">
      <c r="A18" s="105"/>
      <c r="B18" s="106"/>
      <c r="C18" s="106"/>
      <c r="D18" s="45"/>
      <c r="E18" s="44"/>
      <c r="F18" s="44"/>
      <c r="G18" s="46"/>
      <c r="H18" s="46"/>
      <c r="I18" s="46"/>
      <c r="J18" s="46"/>
      <c r="K18" s="44"/>
    </row>
    <row r="19" spans="1:11" ht="21" customHeight="1">
      <c r="A19" s="105"/>
      <c r="B19" s="106"/>
      <c r="C19" s="106"/>
      <c r="D19" s="45"/>
      <c r="E19" s="44"/>
      <c r="F19" s="44"/>
      <c r="G19" s="46"/>
      <c r="H19" s="46"/>
      <c r="I19" s="46"/>
      <c r="J19" s="46"/>
      <c r="K19" s="46"/>
    </row>
  </sheetData>
  <sheetProtection/>
  <mergeCells count="27">
    <mergeCell ref="A1:K1"/>
    <mergeCell ref="A2:C2"/>
    <mergeCell ref="A3:D3"/>
    <mergeCell ref="A8:C8"/>
    <mergeCell ref="D4:D5"/>
    <mergeCell ref="E3:E5"/>
    <mergeCell ref="F3:F5"/>
    <mergeCell ref="G3:G5"/>
    <mergeCell ref="H3:H5"/>
    <mergeCell ref="I3:I5"/>
    <mergeCell ref="A14:C14"/>
    <mergeCell ref="A15:C15"/>
    <mergeCell ref="A16:C16"/>
    <mergeCell ref="A9:C9"/>
    <mergeCell ref="A10:C10"/>
    <mergeCell ref="A11:C11"/>
    <mergeCell ref="A12:C12"/>
    <mergeCell ref="J3:J5"/>
    <mergeCell ref="K3:K5"/>
    <mergeCell ref="A4:C5"/>
    <mergeCell ref="A17:C17"/>
    <mergeCell ref="A18:C18"/>
    <mergeCell ref="A19:C19"/>
    <mergeCell ref="A6:A7"/>
    <mergeCell ref="B6:B7"/>
    <mergeCell ref="C6:C7"/>
    <mergeCell ref="A13:C13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G8" sqref="G8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.75">
      <c r="A1" s="118" t="s">
        <v>76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5">
      <c r="A2" s="119" t="s">
        <v>52</v>
      </c>
      <c r="B2" s="119"/>
      <c r="C2" s="119"/>
      <c r="D2" s="48"/>
      <c r="E2" s="48"/>
      <c r="F2" s="49"/>
      <c r="G2" s="48"/>
      <c r="H2" s="48"/>
      <c r="I2" s="48"/>
      <c r="J2" s="50" t="s">
        <v>53</v>
      </c>
    </row>
    <row r="3" spans="1:10" ht="15">
      <c r="A3" s="120" t="s">
        <v>54</v>
      </c>
      <c r="B3" s="121"/>
      <c r="C3" s="121"/>
      <c r="D3" s="121"/>
      <c r="E3" s="126" t="s">
        <v>77</v>
      </c>
      <c r="F3" s="126" t="s">
        <v>78</v>
      </c>
      <c r="G3" s="126" t="s">
        <v>79</v>
      </c>
      <c r="H3" s="126" t="s">
        <v>80</v>
      </c>
      <c r="I3" s="126" t="s">
        <v>81</v>
      </c>
      <c r="J3" s="122" t="s">
        <v>82</v>
      </c>
    </row>
    <row r="4" spans="1:10" ht="15">
      <c r="A4" s="124" t="s">
        <v>62</v>
      </c>
      <c r="B4" s="125"/>
      <c r="C4" s="125"/>
      <c r="D4" s="117" t="s">
        <v>63</v>
      </c>
      <c r="E4" s="125"/>
      <c r="F4" s="125"/>
      <c r="G4" s="125"/>
      <c r="H4" s="125"/>
      <c r="I4" s="125"/>
      <c r="J4" s="123"/>
    </row>
    <row r="5" spans="1:10" ht="15">
      <c r="A5" s="124"/>
      <c r="B5" s="125"/>
      <c r="C5" s="125"/>
      <c r="D5" s="117"/>
      <c r="E5" s="125"/>
      <c r="F5" s="125"/>
      <c r="G5" s="125"/>
      <c r="H5" s="125"/>
      <c r="I5" s="125"/>
      <c r="J5" s="123"/>
    </row>
    <row r="6" spans="1:10" ht="15">
      <c r="A6" s="124"/>
      <c r="B6" s="125"/>
      <c r="C6" s="125"/>
      <c r="D6" s="117"/>
      <c r="E6" s="125"/>
      <c r="F6" s="125"/>
      <c r="G6" s="125"/>
      <c r="H6" s="125"/>
      <c r="I6" s="125"/>
      <c r="J6" s="123"/>
    </row>
    <row r="7" spans="1:10" ht="15">
      <c r="A7" s="116" t="s">
        <v>64</v>
      </c>
      <c r="B7" s="117" t="s">
        <v>65</v>
      </c>
      <c r="C7" s="117" t="s">
        <v>66</v>
      </c>
      <c r="D7" s="52" t="s">
        <v>67</v>
      </c>
      <c r="E7" s="51" t="s">
        <v>68</v>
      </c>
      <c r="F7" s="51" t="s">
        <v>69</v>
      </c>
      <c r="G7" s="51" t="s">
        <v>70</v>
      </c>
      <c r="H7" s="51" t="s">
        <v>71</v>
      </c>
      <c r="I7" s="51" t="s">
        <v>72</v>
      </c>
      <c r="J7" s="53" t="s">
        <v>73</v>
      </c>
    </row>
    <row r="8" spans="1:10" ht="15">
      <c r="A8" s="116"/>
      <c r="B8" s="117"/>
      <c r="C8" s="117"/>
      <c r="D8" s="52" t="s">
        <v>75</v>
      </c>
      <c r="E8" s="54">
        <f>73125219.09/10000</f>
        <v>7312.521909</v>
      </c>
      <c r="F8" s="54">
        <f>5886219.09/10000</f>
        <v>588.621909</v>
      </c>
      <c r="G8" s="54">
        <f>67239000/10000</f>
        <v>6723.9</v>
      </c>
      <c r="H8" s="54"/>
      <c r="I8" s="54"/>
      <c r="J8" s="55"/>
    </row>
    <row r="9" spans="1:10" ht="15">
      <c r="A9" s="114">
        <v>2210302</v>
      </c>
      <c r="B9" s="115"/>
      <c r="C9" s="115"/>
      <c r="D9" s="56" t="s">
        <v>213</v>
      </c>
      <c r="E9" s="54">
        <f>73125219.09/10000</f>
        <v>7312.521909</v>
      </c>
      <c r="F9" s="54">
        <f>5886219.09/10000</f>
        <v>588.621909</v>
      </c>
      <c r="G9" s="54">
        <f>67239000/10000</f>
        <v>6723.9</v>
      </c>
      <c r="H9" s="57"/>
      <c r="I9" s="57"/>
      <c r="J9" s="58"/>
    </row>
    <row r="10" spans="1:10" ht="15">
      <c r="A10" s="114"/>
      <c r="B10" s="115"/>
      <c r="C10" s="115"/>
      <c r="D10" s="56"/>
      <c r="E10" s="54"/>
      <c r="F10" s="54"/>
      <c r="G10" s="54"/>
      <c r="H10" s="57"/>
      <c r="I10" s="57"/>
      <c r="J10" s="58"/>
    </row>
    <row r="11" spans="1:10" ht="15">
      <c r="A11" s="114"/>
      <c r="B11" s="115"/>
      <c r="C11" s="115"/>
      <c r="D11" s="56"/>
      <c r="E11" s="54"/>
      <c r="F11" s="54"/>
      <c r="G11" s="57"/>
      <c r="H11" s="57"/>
      <c r="I11" s="57"/>
      <c r="J11" s="58"/>
    </row>
    <row r="12" spans="1:10" ht="15">
      <c r="A12" s="114"/>
      <c r="B12" s="115"/>
      <c r="C12" s="115"/>
      <c r="D12" s="56"/>
      <c r="E12" s="54"/>
      <c r="F12" s="57"/>
      <c r="G12" s="54"/>
      <c r="H12" s="57"/>
      <c r="I12" s="57"/>
      <c r="J12" s="58"/>
    </row>
    <row r="13" spans="1:10" ht="15">
      <c r="A13" s="114"/>
      <c r="B13" s="115"/>
      <c r="C13" s="115"/>
      <c r="D13" s="56"/>
      <c r="E13" s="54"/>
      <c r="F13" s="54"/>
      <c r="G13" s="54"/>
      <c r="H13" s="57"/>
      <c r="I13" s="57"/>
      <c r="J13" s="58"/>
    </row>
    <row r="14" spans="1:10" ht="15">
      <c r="A14" s="114"/>
      <c r="B14" s="115"/>
      <c r="C14" s="115"/>
      <c r="D14" s="56"/>
      <c r="E14" s="54"/>
      <c r="F14" s="54"/>
      <c r="G14" s="54"/>
      <c r="H14" s="57"/>
      <c r="I14" s="57"/>
      <c r="J14" s="58"/>
    </row>
    <row r="15" spans="1:10" ht="15">
      <c r="A15" s="114"/>
      <c r="B15" s="115"/>
      <c r="C15" s="115"/>
      <c r="D15" s="56"/>
      <c r="E15" s="54"/>
      <c r="F15" s="54"/>
      <c r="G15" s="54"/>
      <c r="H15" s="57"/>
      <c r="I15" s="57"/>
      <c r="J15" s="58"/>
    </row>
    <row r="16" spans="1:10" ht="15">
      <c r="A16" s="114"/>
      <c r="B16" s="115"/>
      <c r="C16" s="115"/>
      <c r="D16" s="56"/>
      <c r="E16" s="54"/>
      <c r="F16" s="57"/>
      <c r="G16" s="54"/>
      <c r="H16" s="57"/>
      <c r="I16" s="57"/>
      <c r="J16" s="58"/>
    </row>
    <row r="17" spans="1:10" ht="15">
      <c r="A17" s="114"/>
      <c r="B17" s="115"/>
      <c r="C17" s="115"/>
      <c r="D17" s="56"/>
      <c r="E17" s="54"/>
      <c r="F17" s="54"/>
      <c r="G17" s="54"/>
      <c r="H17" s="57"/>
      <c r="I17" s="57"/>
      <c r="J17" s="58"/>
    </row>
    <row r="18" spans="1:10" ht="15">
      <c r="A18" s="114"/>
      <c r="B18" s="115"/>
      <c r="C18" s="115"/>
      <c r="D18" s="56"/>
      <c r="E18" s="54"/>
      <c r="F18" s="54"/>
      <c r="G18" s="57"/>
      <c r="H18" s="57"/>
      <c r="I18" s="57"/>
      <c r="J18" s="58"/>
    </row>
    <row r="19" spans="1:10" ht="15">
      <c r="A19" s="114"/>
      <c r="B19" s="115"/>
      <c r="C19" s="115"/>
      <c r="D19" s="56"/>
      <c r="E19" s="54"/>
      <c r="F19" s="54"/>
      <c r="G19" s="54"/>
      <c r="H19" s="57"/>
      <c r="I19" s="57"/>
      <c r="J19" s="58"/>
    </row>
  </sheetData>
  <sheetProtection/>
  <mergeCells count="25">
    <mergeCell ref="H3:H6"/>
    <mergeCell ref="I3:I6"/>
    <mergeCell ref="A17:C17"/>
    <mergeCell ref="A10:C10"/>
    <mergeCell ref="A11:C11"/>
    <mergeCell ref="A12:C12"/>
    <mergeCell ref="A13:C13"/>
    <mergeCell ref="A1:J1"/>
    <mergeCell ref="A2:C2"/>
    <mergeCell ref="A3:D3"/>
    <mergeCell ref="A9:C9"/>
    <mergeCell ref="D4:D6"/>
    <mergeCell ref="J3:J6"/>
    <mergeCell ref="A4:C6"/>
    <mergeCell ref="E3:E6"/>
    <mergeCell ref="F3:F6"/>
    <mergeCell ref="G3:G6"/>
    <mergeCell ref="A18:C18"/>
    <mergeCell ref="A19:C19"/>
    <mergeCell ref="A7:A8"/>
    <mergeCell ref="B7:B8"/>
    <mergeCell ref="C7:C8"/>
    <mergeCell ref="A14:C14"/>
    <mergeCell ref="A15:C15"/>
    <mergeCell ref="A16:C1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115" zoomScaleNormal="115" zoomScaleSheetLayoutView="100" zoomScalePageLayoutView="0" workbookViewId="0" topLeftCell="A20">
      <selection activeCell="E31" sqref="E31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8.75390625" style="0" customWidth="1"/>
    <col min="4" max="4" width="22.125" style="0" bestFit="1" customWidth="1"/>
    <col min="5" max="5" width="3.625" style="0" bestFit="1" customWidth="1"/>
    <col min="6" max="6" width="11.25390625" style="0" customWidth="1"/>
    <col min="7" max="7" width="11.375" style="0" customWidth="1"/>
    <col min="8" max="8" width="11.875" style="0" customWidth="1"/>
  </cols>
  <sheetData>
    <row r="1" spans="1:8" ht="17.25">
      <c r="A1" s="127" t="s">
        <v>83</v>
      </c>
      <c r="B1" s="127"/>
      <c r="C1" s="127"/>
      <c r="D1" s="127"/>
      <c r="E1" s="127"/>
      <c r="F1" s="127"/>
      <c r="G1" s="127"/>
      <c r="H1" s="127"/>
    </row>
    <row r="2" spans="1:8" ht="15">
      <c r="A2" s="29" t="s">
        <v>52</v>
      </c>
      <c r="B2" s="27"/>
      <c r="C2" s="27"/>
      <c r="D2" s="27"/>
      <c r="E2" s="27"/>
      <c r="F2" s="28"/>
      <c r="G2" s="27"/>
      <c r="H2" s="26" t="s">
        <v>53</v>
      </c>
    </row>
    <row r="3" spans="1:8" ht="15">
      <c r="A3" s="128" t="s">
        <v>84</v>
      </c>
      <c r="B3" s="128"/>
      <c r="C3" s="128"/>
      <c r="D3" s="128" t="s">
        <v>85</v>
      </c>
      <c r="E3" s="128"/>
      <c r="F3" s="128"/>
      <c r="G3" s="128"/>
      <c r="H3" s="128"/>
    </row>
    <row r="4" spans="1:8" ht="15">
      <c r="A4" s="129" t="s">
        <v>86</v>
      </c>
      <c r="B4" s="129" t="s">
        <v>87</v>
      </c>
      <c r="C4" s="129" t="s">
        <v>88</v>
      </c>
      <c r="D4" s="129" t="s">
        <v>89</v>
      </c>
      <c r="E4" s="129" t="s">
        <v>87</v>
      </c>
      <c r="F4" s="128" t="s">
        <v>88</v>
      </c>
      <c r="G4" s="128"/>
      <c r="H4" s="128"/>
    </row>
    <row r="5" spans="1:8" ht="21">
      <c r="A5" s="129"/>
      <c r="B5" s="129"/>
      <c r="C5" s="129"/>
      <c r="D5" s="129"/>
      <c r="E5" s="129"/>
      <c r="F5" s="31" t="s">
        <v>90</v>
      </c>
      <c r="G5" s="38" t="s">
        <v>91</v>
      </c>
      <c r="H5" s="38" t="s">
        <v>92</v>
      </c>
    </row>
    <row r="6" spans="1:8" ht="15">
      <c r="A6" s="31" t="s">
        <v>93</v>
      </c>
      <c r="B6" s="31"/>
      <c r="C6" s="31">
        <v>1</v>
      </c>
      <c r="D6" s="31" t="s">
        <v>93</v>
      </c>
      <c r="E6" s="31"/>
      <c r="F6" s="31">
        <v>2</v>
      </c>
      <c r="G6" s="31">
        <v>3</v>
      </c>
      <c r="H6" s="31">
        <v>4</v>
      </c>
    </row>
    <row r="7" spans="1:8" ht="15">
      <c r="A7" s="36" t="s">
        <v>94</v>
      </c>
      <c r="B7" s="31" t="s">
        <v>68</v>
      </c>
      <c r="C7" s="32">
        <f>73125219.09/10000</f>
        <v>7312.521909</v>
      </c>
      <c r="D7" s="36" t="s">
        <v>95</v>
      </c>
      <c r="E7" s="31" t="s">
        <v>96</v>
      </c>
      <c r="F7" s="70">
        <f>73125219.09/10000</f>
        <v>7312.521909</v>
      </c>
      <c r="G7" s="32">
        <f>73125219.09/10000</f>
        <v>7312.521909</v>
      </c>
      <c r="H7" s="70"/>
    </row>
    <row r="8" spans="1:8" ht="15">
      <c r="A8" s="36" t="s">
        <v>97</v>
      </c>
      <c r="B8" s="31" t="s">
        <v>69</v>
      </c>
      <c r="C8" s="32"/>
      <c r="D8" s="36" t="s">
        <v>98</v>
      </c>
      <c r="E8" s="31" t="s">
        <v>99</v>
      </c>
      <c r="F8" s="35"/>
      <c r="G8" s="35"/>
      <c r="H8" s="35"/>
    </row>
    <row r="9" spans="1:8" ht="15">
      <c r="A9" s="36"/>
      <c r="B9" s="31" t="s">
        <v>70</v>
      </c>
      <c r="C9" s="35"/>
      <c r="D9" s="36" t="s">
        <v>100</v>
      </c>
      <c r="E9" s="31" t="s">
        <v>101</v>
      </c>
      <c r="F9" s="32"/>
      <c r="G9" s="32"/>
      <c r="H9" s="35"/>
    </row>
    <row r="10" spans="1:8" ht="15">
      <c r="A10" s="36"/>
      <c r="B10" s="31" t="s">
        <v>71</v>
      </c>
      <c r="C10" s="35"/>
      <c r="D10" s="36" t="s">
        <v>102</v>
      </c>
      <c r="E10" s="31" t="s">
        <v>103</v>
      </c>
      <c r="F10" s="32"/>
      <c r="G10" s="32"/>
      <c r="H10" s="35"/>
    </row>
    <row r="11" spans="1:8" ht="15">
      <c r="A11" s="36"/>
      <c r="B11" s="31" t="s">
        <v>72</v>
      </c>
      <c r="C11" s="35"/>
      <c r="D11" s="36" t="s">
        <v>104</v>
      </c>
      <c r="E11" s="31" t="s">
        <v>105</v>
      </c>
      <c r="F11" s="32"/>
      <c r="G11" s="32"/>
      <c r="H11" s="32"/>
    </row>
    <row r="12" spans="1:8" ht="15">
      <c r="A12" s="36"/>
      <c r="B12" s="31" t="s">
        <v>73</v>
      </c>
      <c r="C12" s="35"/>
      <c r="D12" s="36" t="s">
        <v>106</v>
      </c>
      <c r="E12" s="31" t="s">
        <v>107</v>
      </c>
      <c r="F12" s="32"/>
      <c r="G12" s="32"/>
      <c r="H12" s="35"/>
    </row>
    <row r="13" spans="1:8" ht="15">
      <c r="A13" s="36"/>
      <c r="B13" s="31" t="s">
        <v>74</v>
      </c>
      <c r="C13" s="35"/>
      <c r="D13" s="36" t="s">
        <v>108</v>
      </c>
      <c r="E13" s="31" t="s">
        <v>109</v>
      </c>
      <c r="F13" s="32"/>
      <c r="G13" s="32"/>
      <c r="H13" s="32"/>
    </row>
    <row r="14" spans="1:8" ht="15">
      <c r="A14" s="36"/>
      <c r="B14" s="31" t="s">
        <v>110</v>
      </c>
      <c r="C14" s="35"/>
      <c r="D14" s="36" t="s">
        <v>111</v>
      </c>
      <c r="E14" s="31" t="s">
        <v>112</v>
      </c>
      <c r="F14" s="32"/>
      <c r="G14" s="32"/>
      <c r="H14" s="32"/>
    </row>
    <row r="15" spans="1:8" ht="15">
      <c r="A15" s="36"/>
      <c r="B15" s="31" t="s">
        <v>113</v>
      </c>
      <c r="C15" s="35"/>
      <c r="D15" s="37" t="s">
        <v>114</v>
      </c>
      <c r="E15" s="31" t="s">
        <v>115</v>
      </c>
      <c r="F15" s="32"/>
      <c r="G15" s="32"/>
      <c r="H15" s="35"/>
    </row>
    <row r="16" spans="1:8" ht="15">
      <c r="A16" s="36"/>
      <c r="B16" s="31" t="s">
        <v>116</v>
      </c>
      <c r="C16" s="35"/>
      <c r="D16" s="36" t="s">
        <v>117</v>
      </c>
      <c r="E16" s="31" t="s">
        <v>118</v>
      </c>
      <c r="F16" s="32"/>
      <c r="G16" s="32"/>
      <c r="H16" s="35"/>
    </row>
    <row r="17" spans="1:8" ht="15">
      <c r="A17" s="36"/>
      <c r="B17" s="31" t="s">
        <v>119</v>
      </c>
      <c r="C17" s="35"/>
      <c r="D17" s="36" t="s">
        <v>120</v>
      </c>
      <c r="E17" s="31" t="s">
        <v>121</v>
      </c>
      <c r="F17" s="32"/>
      <c r="G17" s="32"/>
      <c r="H17" s="32"/>
    </row>
    <row r="18" spans="1:8" ht="15">
      <c r="A18" s="36"/>
      <c r="B18" s="31" t="s">
        <v>122</v>
      </c>
      <c r="C18" s="35"/>
      <c r="D18" s="36" t="s">
        <v>123</v>
      </c>
      <c r="E18" s="31" t="s">
        <v>124</v>
      </c>
      <c r="F18" s="32"/>
      <c r="G18" s="32"/>
      <c r="H18" s="32"/>
    </row>
    <row r="19" spans="1:8" ht="15">
      <c r="A19" s="36"/>
      <c r="B19" s="31" t="s">
        <v>125</v>
      </c>
      <c r="C19" s="35"/>
      <c r="D19" s="36" t="s">
        <v>126</v>
      </c>
      <c r="E19" s="31" t="s">
        <v>127</v>
      </c>
      <c r="F19" s="32"/>
      <c r="G19" s="32"/>
      <c r="H19" s="35"/>
    </row>
    <row r="20" spans="1:8" ht="15">
      <c r="A20" s="36"/>
      <c r="B20" s="31" t="s">
        <v>128</v>
      </c>
      <c r="C20" s="35"/>
      <c r="D20" s="36" t="s">
        <v>129</v>
      </c>
      <c r="E20" s="31" t="s">
        <v>130</v>
      </c>
      <c r="F20" s="32"/>
      <c r="G20" s="32"/>
      <c r="H20" s="32"/>
    </row>
    <row r="21" spans="1:8" ht="15">
      <c r="A21" s="36"/>
      <c r="B21" s="31" t="s">
        <v>131</v>
      </c>
      <c r="C21" s="35"/>
      <c r="D21" s="36" t="s">
        <v>132</v>
      </c>
      <c r="E21" s="31" t="s">
        <v>133</v>
      </c>
      <c r="F21" s="32"/>
      <c r="G21" s="32"/>
      <c r="H21" s="35"/>
    </row>
    <row r="22" spans="1:8" ht="15">
      <c r="A22" s="36"/>
      <c r="B22" s="31" t="s">
        <v>134</v>
      </c>
      <c r="C22" s="35"/>
      <c r="D22" s="36" t="s">
        <v>135</v>
      </c>
      <c r="E22" s="31" t="s">
        <v>136</v>
      </c>
      <c r="F22" s="32"/>
      <c r="G22" s="32"/>
      <c r="H22" s="35"/>
    </row>
    <row r="23" spans="1:8" ht="15">
      <c r="A23" s="36"/>
      <c r="B23" s="31" t="s">
        <v>137</v>
      </c>
      <c r="C23" s="35"/>
      <c r="D23" s="36" t="s">
        <v>138</v>
      </c>
      <c r="E23" s="31" t="s">
        <v>139</v>
      </c>
      <c r="F23" s="35"/>
      <c r="G23" s="35"/>
      <c r="H23" s="35"/>
    </row>
    <row r="24" spans="1:8" ht="15">
      <c r="A24" s="36"/>
      <c r="B24" s="31" t="s">
        <v>140</v>
      </c>
      <c r="C24" s="35"/>
      <c r="D24" s="36" t="s">
        <v>141</v>
      </c>
      <c r="E24" s="31" t="s">
        <v>142</v>
      </c>
      <c r="F24" s="32"/>
      <c r="G24" s="32"/>
      <c r="H24" s="35"/>
    </row>
    <row r="25" spans="1:8" ht="15">
      <c r="A25" s="36"/>
      <c r="B25" s="31" t="s">
        <v>143</v>
      </c>
      <c r="C25" s="35"/>
      <c r="D25" s="36" t="s">
        <v>144</v>
      </c>
      <c r="E25" s="31" t="s">
        <v>145</v>
      </c>
      <c r="F25" s="32"/>
      <c r="G25" s="32"/>
      <c r="H25" s="35"/>
    </row>
    <row r="26" spans="1:8" ht="15">
      <c r="A26" s="36"/>
      <c r="B26" s="31" t="s">
        <v>146</v>
      </c>
      <c r="C26" s="35"/>
      <c r="D26" s="36" t="s">
        <v>147</v>
      </c>
      <c r="E26" s="31" t="s">
        <v>148</v>
      </c>
      <c r="F26" s="32"/>
      <c r="G26" s="32"/>
      <c r="H26" s="35"/>
    </row>
    <row r="27" spans="1:8" ht="15">
      <c r="A27" s="36"/>
      <c r="B27" s="31" t="s">
        <v>149</v>
      </c>
      <c r="C27" s="35"/>
      <c r="D27" s="36" t="s">
        <v>150</v>
      </c>
      <c r="E27" s="31" t="s">
        <v>151</v>
      </c>
      <c r="F27" s="32"/>
      <c r="G27" s="32"/>
      <c r="H27" s="35"/>
    </row>
    <row r="28" spans="1:8" ht="15">
      <c r="A28" s="36"/>
      <c r="B28" s="31" t="s">
        <v>152</v>
      </c>
      <c r="C28" s="35"/>
      <c r="D28" s="36" t="s">
        <v>153</v>
      </c>
      <c r="E28" s="31" t="s">
        <v>154</v>
      </c>
      <c r="F28" s="32"/>
      <c r="G28" s="32"/>
      <c r="H28" s="32"/>
    </row>
    <row r="29" spans="1:8" ht="15">
      <c r="A29" s="36"/>
      <c r="B29" s="31" t="s">
        <v>155</v>
      </c>
      <c r="C29" s="35"/>
      <c r="D29" s="36"/>
      <c r="E29" s="31" t="s">
        <v>156</v>
      </c>
      <c r="F29" s="35"/>
      <c r="G29" s="35"/>
      <c r="H29" s="35"/>
    </row>
    <row r="30" spans="1:8" ht="15">
      <c r="A30" s="33" t="s">
        <v>55</v>
      </c>
      <c r="B30" s="31" t="s">
        <v>157</v>
      </c>
      <c r="C30" s="32">
        <f>73125219.09/10000</f>
        <v>7312.521909</v>
      </c>
      <c r="D30" s="30" t="s">
        <v>77</v>
      </c>
      <c r="E30" s="31" t="s">
        <v>158</v>
      </c>
      <c r="F30" s="71">
        <f>73125219.09/10000</f>
        <v>7312.521909</v>
      </c>
      <c r="G30" s="71">
        <f>73125219.09/10000</f>
        <v>7312.521909</v>
      </c>
      <c r="H30" s="71"/>
    </row>
    <row r="31" spans="1:8" ht="15">
      <c r="A31" s="36"/>
      <c r="B31" s="31" t="s">
        <v>159</v>
      </c>
      <c r="C31" s="35"/>
      <c r="D31" s="34"/>
      <c r="E31" s="31" t="s">
        <v>160</v>
      </c>
      <c r="F31" s="34"/>
      <c r="G31" s="34"/>
      <c r="H31" s="34"/>
    </row>
    <row r="32" spans="1:8" ht="15">
      <c r="A32" s="36" t="s">
        <v>161</v>
      </c>
      <c r="B32" s="31" t="s">
        <v>162</v>
      </c>
      <c r="C32" s="32"/>
      <c r="D32" s="34" t="s">
        <v>163</v>
      </c>
      <c r="E32" s="31" t="s">
        <v>164</v>
      </c>
      <c r="F32" s="34"/>
      <c r="G32" s="34"/>
      <c r="H32" s="34"/>
    </row>
    <row r="33" spans="1:8" ht="15">
      <c r="A33" s="36" t="s">
        <v>94</v>
      </c>
      <c r="B33" s="31" t="s">
        <v>165</v>
      </c>
      <c r="C33" s="32"/>
      <c r="D33" s="34" t="s">
        <v>166</v>
      </c>
      <c r="E33" s="31" t="s">
        <v>167</v>
      </c>
      <c r="F33" s="34"/>
      <c r="G33" s="34"/>
      <c r="H33" s="34"/>
    </row>
    <row r="34" spans="1:8" ht="15">
      <c r="A34" s="36" t="s">
        <v>97</v>
      </c>
      <c r="B34" s="31" t="s">
        <v>168</v>
      </c>
      <c r="C34" s="32"/>
      <c r="D34" s="34" t="s">
        <v>169</v>
      </c>
      <c r="E34" s="31" t="s">
        <v>170</v>
      </c>
      <c r="F34" s="34"/>
      <c r="G34" s="34"/>
      <c r="H34" s="34"/>
    </row>
    <row r="35" spans="1:8" ht="15">
      <c r="A35" s="36"/>
      <c r="B35" s="31" t="s">
        <v>171</v>
      </c>
      <c r="C35" s="35"/>
      <c r="D35" s="34"/>
      <c r="E35" s="31" t="s">
        <v>172</v>
      </c>
      <c r="F35" s="34"/>
      <c r="G35" s="34"/>
      <c r="H35" s="34"/>
    </row>
    <row r="36" spans="1:8" ht="15">
      <c r="A36" s="33" t="s">
        <v>173</v>
      </c>
      <c r="B36" s="31" t="s">
        <v>174</v>
      </c>
      <c r="C36" s="32">
        <f>73125219.09/10000</f>
        <v>7312.521909</v>
      </c>
      <c r="D36" s="30" t="s">
        <v>175</v>
      </c>
      <c r="E36" s="31" t="s">
        <v>176</v>
      </c>
      <c r="F36" s="71">
        <f>73125219.09/10000</f>
        <v>7312.521909</v>
      </c>
      <c r="G36" s="71">
        <f>73125219.09/10000</f>
        <v>7312.521909</v>
      </c>
      <c r="H36" s="30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G7" sqref="G7"/>
    </sheetView>
  </sheetViews>
  <sheetFormatPr defaultColWidth="9.00390625" defaultRowHeight="14.25"/>
  <cols>
    <col min="1" max="3" width="9.00390625" style="0" customWidth="1"/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9" max="9" width="11.25390625" style="0" customWidth="1"/>
    <col min="10" max="10" width="24.125" style="0" customWidth="1"/>
  </cols>
  <sheetData>
    <row r="1" spans="1:10" ht="21">
      <c r="A1" s="134" t="s">
        <v>177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">
      <c r="A2" s="61" t="s">
        <v>52</v>
      </c>
      <c r="B2" s="60"/>
      <c r="C2" s="60"/>
      <c r="D2" s="60"/>
      <c r="E2" s="60"/>
      <c r="F2" s="60"/>
      <c r="G2" s="60"/>
      <c r="H2" s="60"/>
      <c r="I2" s="60"/>
      <c r="J2" s="68" t="s">
        <v>53</v>
      </c>
    </row>
    <row r="3" spans="1:10" ht="21" customHeight="1">
      <c r="A3" s="136" t="s">
        <v>178</v>
      </c>
      <c r="B3" s="137"/>
      <c r="C3" s="137"/>
      <c r="D3" s="67"/>
      <c r="E3" s="137" t="s">
        <v>179</v>
      </c>
      <c r="F3" s="137"/>
      <c r="G3" s="137"/>
      <c r="H3" s="137"/>
      <c r="I3" s="137"/>
      <c r="J3" s="137"/>
    </row>
    <row r="4" spans="1:10" ht="21" customHeight="1">
      <c r="A4" s="130" t="s">
        <v>62</v>
      </c>
      <c r="B4" s="131"/>
      <c r="C4" s="131"/>
      <c r="D4" s="131" t="s">
        <v>63</v>
      </c>
      <c r="E4" s="131" t="s">
        <v>75</v>
      </c>
      <c r="F4" s="131" t="s">
        <v>78</v>
      </c>
      <c r="G4" s="131"/>
      <c r="H4" s="131"/>
      <c r="I4" s="131" t="s">
        <v>79</v>
      </c>
      <c r="J4" s="131"/>
    </row>
    <row r="5" spans="1:10" ht="21" customHeight="1">
      <c r="A5" s="130"/>
      <c r="B5" s="131"/>
      <c r="C5" s="131"/>
      <c r="D5" s="131"/>
      <c r="E5" s="131"/>
      <c r="F5" s="65" t="s">
        <v>90</v>
      </c>
      <c r="G5" s="65" t="s">
        <v>180</v>
      </c>
      <c r="H5" s="65" t="s">
        <v>181</v>
      </c>
      <c r="I5" s="65" t="s">
        <v>90</v>
      </c>
      <c r="J5" s="65" t="s">
        <v>182</v>
      </c>
    </row>
    <row r="6" spans="1:10" ht="21" customHeight="1">
      <c r="A6" s="130" t="s">
        <v>64</v>
      </c>
      <c r="B6" s="131" t="s">
        <v>65</v>
      </c>
      <c r="C6" s="131" t="s">
        <v>66</v>
      </c>
      <c r="D6" s="59" t="s">
        <v>67</v>
      </c>
      <c r="E6" s="66">
        <v>1</v>
      </c>
      <c r="F6" s="66">
        <v>2</v>
      </c>
      <c r="G6" s="66">
        <v>3</v>
      </c>
      <c r="H6" s="66">
        <v>4</v>
      </c>
      <c r="I6" s="66">
        <v>5</v>
      </c>
      <c r="J6" s="66">
        <v>6</v>
      </c>
    </row>
    <row r="7" spans="1:10" ht="21" customHeight="1">
      <c r="A7" s="130"/>
      <c r="B7" s="131"/>
      <c r="C7" s="131"/>
      <c r="D7" s="59" t="s">
        <v>75</v>
      </c>
      <c r="E7" s="64">
        <f>5886219.09/10000</f>
        <v>588.621909</v>
      </c>
      <c r="F7" s="64">
        <f>5886219.09/10000</f>
        <v>588.621909</v>
      </c>
      <c r="G7" s="64">
        <f>4691219.09/10000</f>
        <v>469.12190899999996</v>
      </c>
      <c r="H7" s="64">
        <f>1195000/10000</f>
        <v>119.5</v>
      </c>
      <c r="I7" s="72"/>
      <c r="J7" s="62"/>
    </row>
    <row r="8" spans="1:10" ht="21" customHeight="1">
      <c r="A8" s="132">
        <v>2210302</v>
      </c>
      <c r="B8" s="133"/>
      <c r="C8" s="133"/>
      <c r="D8" s="63" t="s">
        <v>213</v>
      </c>
      <c r="E8" s="64">
        <f>5886219.09/10000</f>
        <v>588.621909</v>
      </c>
      <c r="F8" s="64">
        <f>5886219.09/10000</f>
        <v>588.621909</v>
      </c>
      <c r="G8" s="64">
        <f>4691219.09/10000</f>
        <v>469.12190899999996</v>
      </c>
      <c r="H8" s="64">
        <f>1195000/10000</f>
        <v>119.5</v>
      </c>
      <c r="I8" s="62"/>
      <c r="J8" s="62"/>
    </row>
    <row r="9" spans="1:10" ht="21" customHeight="1">
      <c r="A9" s="132"/>
      <c r="B9" s="133"/>
      <c r="C9" s="133"/>
      <c r="D9" s="63"/>
      <c r="E9" s="64"/>
      <c r="F9" s="64"/>
      <c r="G9" s="64"/>
      <c r="H9" s="62"/>
      <c r="I9" s="62"/>
      <c r="J9" s="62"/>
    </row>
    <row r="10" spans="1:10" ht="21" customHeight="1">
      <c r="A10" s="132"/>
      <c r="B10" s="133"/>
      <c r="C10" s="133"/>
      <c r="D10" s="63"/>
      <c r="E10" s="64"/>
      <c r="F10" s="64"/>
      <c r="G10" s="64"/>
      <c r="H10" s="62"/>
      <c r="I10" s="62"/>
      <c r="J10" s="62"/>
    </row>
    <row r="11" spans="1:10" ht="21" customHeight="1">
      <c r="A11" s="132"/>
      <c r="B11" s="133"/>
      <c r="C11" s="133"/>
      <c r="D11" s="63"/>
      <c r="E11" s="64"/>
      <c r="F11" s="64"/>
      <c r="G11" s="64"/>
      <c r="H11" s="62"/>
      <c r="I11" s="62"/>
      <c r="J11" s="62"/>
    </row>
    <row r="12" spans="1:10" ht="21" customHeight="1">
      <c r="A12" s="132"/>
      <c r="B12" s="133"/>
      <c r="C12" s="133"/>
      <c r="D12" s="63"/>
      <c r="E12" s="64"/>
      <c r="F12" s="64"/>
      <c r="G12" s="64"/>
      <c r="H12" s="62"/>
      <c r="I12" s="62"/>
      <c r="J12" s="62"/>
    </row>
    <row r="13" spans="1:10" ht="21" customHeight="1">
      <c r="A13" s="132"/>
      <c r="B13" s="133"/>
      <c r="C13" s="133"/>
      <c r="D13" s="63"/>
      <c r="E13" s="64"/>
      <c r="F13" s="64"/>
      <c r="G13" s="64"/>
      <c r="H13" s="62"/>
      <c r="I13" s="62"/>
      <c r="J13" s="62"/>
    </row>
    <row r="14" spans="1:10" ht="21" customHeight="1">
      <c r="A14" s="132"/>
      <c r="B14" s="133"/>
      <c r="C14" s="133"/>
      <c r="D14" s="63"/>
      <c r="E14" s="64"/>
      <c r="F14" s="64"/>
      <c r="G14" s="64"/>
      <c r="H14" s="62"/>
      <c r="I14" s="62"/>
      <c r="J14" s="62"/>
    </row>
    <row r="15" spans="1:10" ht="21" customHeight="1">
      <c r="A15" s="132"/>
      <c r="B15" s="133"/>
      <c r="C15" s="133"/>
      <c r="D15" s="63"/>
      <c r="E15" s="64"/>
      <c r="F15" s="64"/>
      <c r="G15" s="64"/>
      <c r="H15" s="62"/>
      <c r="I15" s="62"/>
      <c r="J15" s="62"/>
    </row>
    <row r="16" spans="1:10" ht="21" customHeight="1">
      <c r="A16" s="132"/>
      <c r="B16" s="133"/>
      <c r="C16" s="133"/>
      <c r="D16" s="63"/>
      <c r="E16" s="64"/>
      <c r="F16" s="64"/>
      <c r="G16" s="64"/>
      <c r="H16" s="64"/>
      <c r="I16" s="62"/>
      <c r="J16" s="62"/>
    </row>
    <row r="17" spans="1:10" ht="21" customHeight="1">
      <c r="A17" s="132"/>
      <c r="B17" s="133"/>
      <c r="C17" s="133"/>
      <c r="D17" s="63"/>
      <c r="E17" s="64"/>
      <c r="F17" s="64"/>
      <c r="G17" s="64"/>
      <c r="H17" s="64"/>
      <c r="I17" s="62"/>
      <c r="J17" s="62"/>
    </row>
    <row r="18" spans="1:10" ht="21" customHeight="1">
      <c r="A18" s="132"/>
      <c r="B18" s="133"/>
      <c r="C18" s="133"/>
      <c r="D18" s="63"/>
      <c r="E18" s="64"/>
      <c r="F18" s="64"/>
      <c r="G18" s="64"/>
      <c r="H18" s="64"/>
      <c r="I18" s="62"/>
      <c r="J18" s="62"/>
    </row>
    <row r="19" spans="1:10" ht="21" customHeight="1">
      <c r="A19" s="132"/>
      <c r="B19" s="133"/>
      <c r="C19" s="133"/>
      <c r="D19" s="63"/>
      <c r="E19" s="62"/>
      <c r="F19" s="62"/>
      <c r="G19" s="62"/>
      <c r="H19" s="62"/>
      <c r="I19" s="62"/>
      <c r="J19" s="62"/>
    </row>
  </sheetData>
  <sheetProtection/>
  <mergeCells count="23">
    <mergeCell ref="A1:J1"/>
    <mergeCell ref="A3:C3"/>
    <mergeCell ref="E3:J3"/>
    <mergeCell ref="F4:H4"/>
    <mergeCell ref="I4:J4"/>
    <mergeCell ref="E4:E5"/>
    <mergeCell ref="A17:C17"/>
    <mergeCell ref="A18:C18"/>
    <mergeCell ref="A19:C19"/>
    <mergeCell ref="A12:C12"/>
    <mergeCell ref="A13:C13"/>
    <mergeCell ref="A14:C14"/>
    <mergeCell ref="A15:C15"/>
    <mergeCell ref="A6:A7"/>
    <mergeCell ref="B6:B7"/>
    <mergeCell ref="C6:C7"/>
    <mergeCell ref="D4:D5"/>
    <mergeCell ref="A4:C5"/>
    <mergeCell ref="A16:C16"/>
    <mergeCell ref="A8:C8"/>
    <mergeCell ref="A9:C9"/>
    <mergeCell ref="A10:C10"/>
    <mergeCell ref="A11:C11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22">
      <selection activeCell="B29" sqref="B29"/>
    </sheetView>
  </sheetViews>
  <sheetFormatPr defaultColWidth="9.00390625" defaultRowHeight="14.25"/>
  <cols>
    <col min="1" max="1" width="17.25390625" style="80" customWidth="1"/>
    <col min="2" max="4" width="16.00390625" style="80" bestFit="1" customWidth="1"/>
    <col min="5" max="6" width="14.00390625" style="80" bestFit="1" customWidth="1"/>
    <col min="7" max="7" width="12.25390625" style="80" bestFit="1" customWidth="1"/>
    <col min="8" max="8" width="14.00390625" style="80" bestFit="1" customWidth="1"/>
    <col min="9" max="16384" width="9.00390625" style="80" customWidth="1"/>
  </cols>
  <sheetData>
    <row r="1" spans="1:8" ht="17.25">
      <c r="A1" s="138" t="s">
        <v>183</v>
      </c>
      <c r="B1" s="138"/>
      <c r="C1" s="138"/>
      <c r="D1" s="138"/>
      <c r="E1" s="138"/>
      <c r="F1" s="138"/>
      <c r="G1" s="138"/>
      <c r="H1" s="138"/>
    </row>
    <row r="2" spans="1:8" ht="42" customHeight="1">
      <c r="A2" s="81" t="s">
        <v>234</v>
      </c>
      <c r="B2" s="82"/>
      <c r="C2" s="82"/>
      <c r="D2" s="82"/>
      <c r="E2" s="82"/>
      <c r="F2" s="82"/>
      <c r="G2" s="82"/>
      <c r="H2" s="83" t="s">
        <v>2</v>
      </c>
    </row>
    <row r="3" spans="1:8" ht="27" customHeight="1">
      <c r="A3" s="139" t="s">
        <v>184</v>
      </c>
      <c r="B3" s="139" t="s">
        <v>75</v>
      </c>
      <c r="C3" s="139" t="s">
        <v>185</v>
      </c>
      <c r="D3" s="139"/>
      <c r="E3" s="139"/>
      <c r="F3" s="139"/>
      <c r="G3" s="139"/>
      <c r="H3" s="139"/>
    </row>
    <row r="4" spans="1:8" ht="23.25" customHeight="1">
      <c r="A4" s="139"/>
      <c r="B4" s="139"/>
      <c r="C4" s="139" t="s">
        <v>90</v>
      </c>
      <c r="D4" s="139" t="s">
        <v>186</v>
      </c>
      <c r="E4" s="139"/>
      <c r="F4" s="139" t="s">
        <v>187</v>
      </c>
      <c r="G4" s="139" t="s">
        <v>188</v>
      </c>
      <c r="H4" s="139" t="s">
        <v>189</v>
      </c>
    </row>
    <row r="5" spans="1:8" ht="27" customHeight="1">
      <c r="A5" s="139"/>
      <c r="B5" s="139"/>
      <c r="C5" s="139"/>
      <c r="D5" s="86" t="s">
        <v>190</v>
      </c>
      <c r="E5" s="86" t="s">
        <v>191</v>
      </c>
      <c r="F5" s="139"/>
      <c r="G5" s="139"/>
      <c r="H5" s="139"/>
    </row>
    <row r="6" spans="1:8" ht="33" customHeight="1">
      <c r="A6" s="87" t="s">
        <v>75</v>
      </c>
      <c r="B6" s="88">
        <f>C6</f>
        <v>588.621909</v>
      </c>
      <c r="C6" s="88">
        <f>E6</f>
        <v>588.621909</v>
      </c>
      <c r="D6" s="88"/>
      <c r="E6" s="88">
        <f>5886219.09/10000</f>
        <v>588.621909</v>
      </c>
      <c r="F6" s="88"/>
      <c r="G6" s="89"/>
      <c r="H6" s="88"/>
    </row>
    <row r="7" spans="1:8" ht="33" customHeight="1">
      <c r="A7" s="87" t="s">
        <v>192</v>
      </c>
      <c r="B7" s="88">
        <f>C7</f>
        <v>397.037289</v>
      </c>
      <c r="C7" s="88">
        <f aca="true" t="shared" si="0" ref="C7:C27">E7</f>
        <v>397.037289</v>
      </c>
      <c r="D7" s="88"/>
      <c r="E7" s="90">
        <f>3970372.89/10000</f>
        <v>397.037289</v>
      </c>
      <c r="F7" s="87"/>
      <c r="G7" s="90"/>
      <c r="H7" s="87"/>
    </row>
    <row r="8" spans="1:8" ht="33" customHeight="1">
      <c r="A8" s="91" t="s">
        <v>216</v>
      </c>
      <c r="B8" s="90">
        <f>C8</f>
        <v>327.94944</v>
      </c>
      <c r="C8" s="88">
        <f t="shared" si="0"/>
        <v>327.94944</v>
      </c>
      <c r="D8" s="88"/>
      <c r="E8" s="92">
        <f>3279494.4/10000</f>
        <v>327.94944</v>
      </c>
      <c r="F8" s="87"/>
      <c r="G8" s="90"/>
      <c r="H8" s="87"/>
    </row>
    <row r="9" spans="1:8" ht="33" customHeight="1">
      <c r="A9" s="91" t="s">
        <v>217</v>
      </c>
      <c r="B9" s="90">
        <f aca="true" t="shared" si="1" ref="B9:B27">C9</f>
        <v>27.32912</v>
      </c>
      <c r="C9" s="88">
        <f t="shared" si="0"/>
        <v>27.32912</v>
      </c>
      <c r="D9" s="88"/>
      <c r="E9" s="92">
        <f>273291.2/10000</f>
        <v>27.32912</v>
      </c>
      <c r="F9" s="87"/>
      <c r="G9" s="90"/>
      <c r="H9" s="87"/>
    </row>
    <row r="10" spans="1:8" ht="33" customHeight="1">
      <c r="A10" s="91" t="s">
        <v>218</v>
      </c>
      <c r="B10" s="90">
        <f t="shared" si="1"/>
        <v>18.8</v>
      </c>
      <c r="C10" s="88">
        <f t="shared" si="0"/>
        <v>18.8</v>
      </c>
      <c r="D10" s="88"/>
      <c r="E10" s="93">
        <f>188000/10000</f>
        <v>18.8</v>
      </c>
      <c r="F10" s="87"/>
      <c r="G10" s="90"/>
      <c r="H10" s="87"/>
    </row>
    <row r="11" spans="1:8" ht="33" customHeight="1">
      <c r="A11" s="91" t="s">
        <v>219</v>
      </c>
      <c r="B11" s="90">
        <f t="shared" si="1"/>
        <v>22.958729</v>
      </c>
      <c r="C11" s="88">
        <f t="shared" si="0"/>
        <v>22.958729</v>
      </c>
      <c r="D11" s="88"/>
      <c r="E11" s="92">
        <f>229587.29/10000</f>
        <v>22.958729</v>
      </c>
      <c r="F11" s="87"/>
      <c r="G11" s="90"/>
      <c r="H11" s="87"/>
    </row>
    <row r="12" spans="1:8" ht="33" customHeight="1">
      <c r="A12" s="87" t="s">
        <v>193</v>
      </c>
      <c r="B12" s="90">
        <f t="shared" si="1"/>
        <v>119.5</v>
      </c>
      <c r="C12" s="88">
        <f t="shared" si="0"/>
        <v>119.5</v>
      </c>
      <c r="D12" s="88"/>
      <c r="E12" s="90">
        <f>1195000/10000</f>
        <v>119.5</v>
      </c>
      <c r="F12" s="87"/>
      <c r="G12" s="90"/>
      <c r="H12" s="87"/>
    </row>
    <row r="13" spans="1:8" ht="33" customHeight="1">
      <c r="A13" s="85" t="s">
        <v>223</v>
      </c>
      <c r="B13" s="90">
        <f t="shared" si="1"/>
        <v>87</v>
      </c>
      <c r="C13" s="88">
        <f t="shared" si="0"/>
        <v>87</v>
      </c>
      <c r="D13" s="88"/>
      <c r="E13" s="94">
        <f>870000/10000</f>
        <v>87</v>
      </c>
      <c r="F13" s="87"/>
      <c r="G13" s="90"/>
      <c r="H13" s="87"/>
    </row>
    <row r="14" spans="1:8" ht="33" customHeight="1">
      <c r="A14" s="85" t="s">
        <v>224</v>
      </c>
      <c r="B14" s="90">
        <f t="shared" si="1"/>
        <v>0.6</v>
      </c>
      <c r="C14" s="88">
        <f t="shared" si="0"/>
        <v>0.6</v>
      </c>
      <c r="D14" s="88"/>
      <c r="E14" s="94">
        <f>6000/10000</f>
        <v>0.6</v>
      </c>
      <c r="F14" s="87"/>
      <c r="G14" s="90"/>
      <c r="H14" s="87"/>
    </row>
    <row r="15" spans="1:8" ht="33" customHeight="1">
      <c r="A15" s="85" t="s">
        <v>225</v>
      </c>
      <c r="B15" s="90">
        <f t="shared" si="1"/>
        <v>1.5</v>
      </c>
      <c r="C15" s="88">
        <f t="shared" si="0"/>
        <v>1.5</v>
      </c>
      <c r="D15" s="88"/>
      <c r="E15" s="94">
        <f>15000/10000</f>
        <v>1.5</v>
      </c>
      <c r="F15" s="87"/>
      <c r="G15" s="90"/>
      <c r="H15" s="87"/>
    </row>
    <row r="16" spans="1:8" ht="33" customHeight="1">
      <c r="A16" s="85" t="s">
        <v>226</v>
      </c>
      <c r="B16" s="90">
        <f t="shared" si="1"/>
        <v>4.5</v>
      </c>
      <c r="C16" s="88">
        <f t="shared" si="0"/>
        <v>4.5</v>
      </c>
      <c r="D16" s="88"/>
      <c r="E16" s="94">
        <f>45000/10000</f>
        <v>4.5</v>
      </c>
      <c r="F16" s="87"/>
      <c r="G16" s="90"/>
      <c r="H16" s="87"/>
    </row>
    <row r="17" spans="1:8" ht="33" customHeight="1">
      <c r="A17" s="84" t="s">
        <v>227</v>
      </c>
      <c r="B17" s="90">
        <f t="shared" si="1"/>
        <v>0.9</v>
      </c>
      <c r="C17" s="88">
        <f t="shared" si="0"/>
        <v>0.9</v>
      </c>
      <c r="D17" s="88"/>
      <c r="E17" s="94">
        <f>9000/10000</f>
        <v>0.9</v>
      </c>
      <c r="F17" s="87"/>
      <c r="G17" s="90"/>
      <c r="H17" s="87"/>
    </row>
    <row r="18" spans="1:8" ht="33" customHeight="1">
      <c r="A18" s="84" t="s">
        <v>228</v>
      </c>
      <c r="B18" s="90">
        <f t="shared" si="1"/>
        <v>1</v>
      </c>
      <c r="C18" s="88">
        <f t="shared" si="0"/>
        <v>1</v>
      </c>
      <c r="D18" s="88"/>
      <c r="E18" s="94">
        <f>10000/10000</f>
        <v>1</v>
      </c>
      <c r="F18" s="87"/>
      <c r="G18" s="90"/>
      <c r="H18" s="87"/>
    </row>
    <row r="19" spans="1:8" ht="33" customHeight="1">
      <c r="A19" s="84" t="s">
        <v>229</v>
      </c>
      <c r="B19" s="90">
        <f t="shared" si="1"/>
        <v>5</v>
      </c>
      <c r="C19" s="88">
        <f t="shared" si="0"/>
        <v>5</v>
      </c>
      <c r="D19" s="88"/>
      <c r="E19" s="90">
        <f>50000/10000</f>
        <v>5</v>
      </c>
      <c r="F19" s="87"/>
      <c r="G19" s="90"/>
      <c r="H19" s="87"/>
    </row>
    <row r="20" spans="1:8" ht="33" customHeight="1">
      <c r="A20" s="84" t="s">
        <v>230</v>
      </c>
      <c r="B20" s="90">
        <f t="shared" si="1"/>
        <v>0.5</v>
      </c>
      <c r="C20" s="88">
        <f t="shared" si="0"/>
        <v>0.5</v>
      </c>
      <c r="D20" s="88"/>
      <c r="E20" s="94">
        <f>5000/10000</f>
        <v>0.5</v>
      </c>
      <c r="F20" s="87"/>
      <c r="G20" s="90"/>
      <c r="H20" s="87"/>
    </row>
    <row r="21" spans="1:8" ht="33" customHeight="1">
      <c r="A21" s="84" t="s">
        <v>231</v>
      </c>
      <c r="B21" s="90">
        <f t="shared" si="1"/>
        <v>4</v>
      </c>
      <c r="C21" s="88">
        <f t="shared" si="0"/>
        <v>4</v>
      </c>
      <c r="D21" s="88"/>
      <c r="E21" s="94">
        <f>40000/10000</f>
        <v>4</v>
      </c>
      <c r="F21" s="87"/>
      <c r="G21" s="90"/>
      <c r="H21" s="87"/>
    </row>
    <row r="22" spans="1:8" ht="33" customHeight="1">
      <c r="A22" s="84" t="s">
        <v>232</v>
      </c>
      <c r="B22" s="90">
        <f t="shared" si="1"/>
        <v>6</v>
      </c>
      <c r="C22" s="88">
        <f t="shared" si="0"/>
        <v>6</v>
      </c>
      <c r="D22" s="88"/>
      <c r="E22" s="94">
        <f>60000/10000</f>
        <v>6</v>
      </c>
      <c r="F22" s="87"/>
      <c r="G22" s="90"/>
      <c r="H22" s="87"/>
    </row>
    <row r="23" spans="1:8" ht="33" customHeight="1">
      <c r="A23" s="84" t="s">
        <v>233</v>
      </c>
      <c r="B23" s="90">
        <f t="shared" si="1"/>
        <v>8.5</v>
      </c>
      <c r="C23" s="88">
        <f t="shared" si="0"/>
        <v>8.5</v>
      </c>
      <c r="D23" s="88"/>
      <c r="E23" s="94">
        <f>85000/10000</f>
        <v>8.5</v>
      </c>
      <c r="F23" s="87"/>
      <c r="G23" s="90"/>
      <c r="H23" s="87"/>
    </row>
    <row r="24" spans="1:8" ht="33" customHeight="1">
      <c r="A24" s="87" t="s">
        <v>194</v>
      </c>
      <c r="B24" s="90">
        <f t="shared" si="1"/>
        <v>72.08462</v>
      </c>
      <c r="C24" s="88">
        <f t="shared" si="0"/>
        <v>72.08462</v>
      </c>
      <c r="D24" s="88"/>
      <c r="E24" s="90">
        <f>720846.2/10000</f>
        <v>72.08462</v>
      </c>
      <c r="F24" s="87"/>
      <c r="G24" s="90"/>
      <c r="H24" s="87"/>
    </row>
    <row r="25" spans="1:8" ht="33" customHeight="1">
      <c r="A25" s="95" t="s">
        <v>220</v>
      </c>
      <c r="B25" s="90">
        <f t="shared" si="1"/>
        <v>25.41672</v>
      </c>
      <c r="C25" s="88">
        <f t="shared" si="0"/>
        <v>25.41672</v>
      </c>
      <c r="D25" s="88"/>
      <c r="E25" s="96">
        <f>254167.2/10000</f>
        <v>25.41672</v>
      </c>
      <c r="F25" s="87"/>
      <c r="G25" s="90"/>
      <c r="H25" s="87"/>
    </row>
    <row r="26" spans="1:8" ht="33" customHeight="1">
      <c r="A26" s="95" t="s">
        <v>221</v>
      </c>
      <c r="B26" s="90">
        <f t="shared" si="1"/>
        <v>42.6259</v>
      </c>
      <c r="C26" s="88">
        <f t="shared" si="0"/>
        <v>42.6259</v>
      </c>
      <c r="D26" s="88"/>
      <c r="E26" s="90">
        <f>426359/10000-0.01</f>
        <v>42.6259</v>
      </c>
      <c r="F26" s="90"/>
      <c r="G26" s="90"/>
      <c r="H26" s="87"/>
    </row>
    <row r="27" spans="1:8" ht="33" customHeight="1">
      <c r="A27" s="95" t="s">
        <v>222</v>
      </c>
      <c r="B27" s="90">
        <f t="shared" si="1"/>
        <v>4.032</v>
      </c>
      <c r="C27" s="88">
        <f t="shared" si="0"/>
        <v>4.032</v>
      </c>
      <c r="D27" s="88"/>
      <c r="E27" s="90">
        <f>40320/10000</f>
        <v>4.032</v>
      </c>
      <c r="F27" s="97"/>
      <c r="G27" s="90"/>
      <c r="H27" s="87"/>
    </row>
    <row r="28" spans="1:8" ht="33" customHeight="1">
      <c r="A28" s="87" t="s">
        <v>195</v>
      </c>
      <c r="B28" s="88"/>
      <c r="C28" s="98"/>
      <c r="D28" s="98"/>
      <c r="E28" s="98"/>
      <c r="F28" s="88"/>
      <c r="G28" s="87"/>
      <c r="H28" s="87"/>
    </row>
    <row r="29" spans="1:8" ht="33" customHeight="1">
      <c r="A29" s="87" t="s">
        <v>196</v>
      </c>
      <c r="B29" s="87"/>
      <c r="C29" s="98"/>
      <c r="D29" s="98"/>
      <c r="E29" s="98"/>
      <c r="F29" s="87"/>
      <c r="G29" s="87"/>
      <c r="H29" s="87"/>
    </row>
    <row r="30" spans="1:8" ht="33" customHeight="1">
      <c r="A30" s="87" t="s">
        <v>197</v>
      </c>
      <c r="B30" s="88"/>
      <c r="C30" s="88"/>
      <c r="D30" s="88"/>
      <c r="E30" s="87"/>
      <c r="F30" s="87"/>
      <c r="G30" s="87"/>
      <c r="H30" s="87"/>
    </row>
    <row r="31" spans="1:8" ht="33" customHeight="1">
      <c r="A31" s="87" t="s">
        <v>198</v>
      </c>
      <c r="B31" s="88"/>
      <c r="C31" s="88"/>
      <c r="D31" s="88"/>
      <c r="E31" s="87"/>
      <c r="F31" s="87"/>
      <c r="G31" s="87"/>
      <c r="H31" s="87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480314960629921" right="0.7480314960629921" top="0.35433070866141736" bottom="0.4724409448818898" header="0.2362204724409449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zoomScalePageLayoutView="0" workbookViewId="0" topLeftCell="A7">
      <selection activeCell="B6" sqref="B6"/>
    </sheetView>
  </sheetViews>
  <sheetFormatPr defaultColWidth="9.00390625" defaultRowHeight="14.25"/>
  <cols>
    <col min="1" max="1" width="14.375" style="0" customWidth="1"/>
    <col min="2" max="2" width="15.25390625" style="0" customWidth="1"/>
    <col min="3" max="3" width="14.625" style="0" customWidth="1"/>
    <col min="4" max="4" width="13.75390625" style="0" customWidth="1"/>
    <col min="5" max="6" width="14.75390625" style="0" customWidth="1"/>
    <col min="7" max="7" width="14.25390625" style="0" customWidth="1"/>
    <col min="8" max="8" width="11.625" style="0" customWidth="1"/>
    <col min="9" max="9" width="13.125" style="0" customWidth="1"/>
  </cols>
  <sheetData>
    <row r="1" spans="1:10" ht="30" customHeight="1">
      <c r="A1" s="141" t="s">
        <v>199</v>
      </c>
      <c r="B1" s="141"/>
      <c r="C1" s="141"/>
      <c r="D1" s="141"/>
      <c r="E1" s="141"/>
      <c r="F1" s="141"/>
      <c r="G1" s="141"/>
      <c r="H1" s="141"/>
      <c r="I1" s="12"/>
      <c r="J1" s="12"/>
    </row>
    <row r="2" spans="1:10" s="19" customFormat="1" ht="34.5" customHeight="1">
      <c r="A2" s="142" t="s">
        <v>52</v>
      </c>
      <c r="B2" s="143"/>
      <c r="C2" s="20"/>
      <c r="D2" s="20"/>
      <c r="E2" s="20"/>
      <c r="F2" s="20"/>
      <c r="G2" s="20"/>
      <c r="I2" s="21" t="s">
        <v>2</v>
      </c>
      <c r="J2" s="20"/>
    </row>
    <row r="3" spans="1:10" ht="42" customHeight="1">
      <c r="A3" s="140" t="s">
        <v>200</v>
      </c>
      <c r="B3" s="140" t="s">
        <v>201</v>
      </c>
      <c r="C3" s="140" t="s">
        <v>185</v>
      </c>
      <c r="D3" s="140"/>
      <c r="E3" s="140"/>
      <c r="F3" s="140"/>
      <c r="G3" s="140"/>
      <c r="H3" s="140"/>
      <c r="I3" s="140" t="s">
        <v>202</v>
      </c>
      <c r="J3" s="12"/>
    </row>
    <row r="4" spans="1:10" ht="42" customHeight="1">
      <c r="A4" s="140"/>
      <c r="B4" s="140"/>
      <c r="C4" s="140" t="s">
        <v>203</v>
      </c>
      <c r="D4" s="140" t="s">
        <v>186</v>
      </c>
      <c r="E4" s="140"/>
      <c r="F4" s="140" t="s">
        <v>187</v>
      </c>
      <c r="G4" s="140" t="s">
        <v>188</v>
      </c>
      <c r="H4" s="140" t="s">
        <v>189</v>
      </c>
      <c r="I4" s="140"/>
      <c r="J4" s="12"/>
    </row>
    <row r="5" spans="1:10" ht="42" customHeight="1">
      <c r="A5" s="140"/>
      <c r="B5" s="140"/>
      <c r="C5" s="140"/>
      <c r="D5" s="16" t="s">
        <v>190</v>
      </c>
      <c r="E5" s="16" t="s">
        <v>191</v>
      </c>
      <c r="F5" s="140"/>
      <c r="G5" s="140"/>
      <c r="H5" s="140"/>
      <c r="I5" s="140"/>
      <c r="J5" s="12"/>
    </row>
    <row r="6" spans="1:10" ht="42" customHeight="1">
      <c r="A6" s="18" t="s">
        <v>201</v>
      </c>
      <c r="B6" s="15">
        <f>67239000/10000</f>
        <v>6723.9</v>
      </c>
      <c r="C6" s="15">
        <f>67239000/10000</f>
        <v>6723.9</v>
      </c>
      <c r="D6" s="15"/>
      <c r="E6" s="15">
        <f>67239000/10000</f>
        <v>6723.9</v>
      </c>
      <c r="F6" s="15"/>
      <c r="G6" s="15"/>
      <c r="H6" s="15"/>
      <c r="I6" s="17"/>
      <c r="J6" s="12"/>
    </row>
    <row r="7" spans="1:10" ht="36.75" customHeight="1">
      <c r="A7" s="14"/>
      <c r="B7" s="15"/>
      <c r="C7" s="15"/>
      <c r="D7" s="15"/>
      <c r="E7" s="15"/>
      <c r="F7" s="15"/>
      <c r="G7" s="15"/>
      <c r="H7" s="15"/>
      <c r="I7" s="16"/>
      <c r="J7" s="12"/>
    </row>
    <row r="8" spans="1:10" ht="36.75" customHeight="1">
      <c r="A8" s="14"/>
      <c r="B8" s="15"/>
      <c r="C8" s="15"/>
      <c r="D8" s="15"/>
      <c r="E8" s="15"/>
      <c r="F8" s="15"/>
      <c r="G8" s="15"/>
      <c r="H8" s="15"/>
      <c r="I8" s="16"/>
      <c r="J8" s="12"/>
    </row>
    <row r="9" spans="1:10" ht="36.75" customHeight="1">
      <c r="A9" s="14"/>
      <c r="B9" s="15"/>
      <c r="C9" s="15"/>
      <c r="D9" s="15"/>
      <c r="E9" s="15"/>
      <c r="F9" s="15"/>
      <c r="G9" s="15"/>
      <c r="H9" s="15"/>
      <c r="I9" s="16"/>
      <c r="J9" s="12"/>
    </row>
    <row r="10" spans="1:10" ht="36.75" customHeight="1">
      <c r="A10" s="14"/>
      <c r="B10" s="15"/>
      <c r="C10" s="15"/>
      <c r="D10" s="15"/>
      <c r="E10" s="15"/>
      <c r="F10" s="15"/>
      <c r="G10" s="15"/>
      <c r="H10" s="15"/>
      <c r="I10" s="16"/>
      <c r="J10" s="12"/>
    </row>
    <row r="11" spans="1:10" ht="36.75" customHeight="1">
      <c r="A11" s="14"/>
      <c r="B11" s="15"/>
      <c r="C11" s="15"/>
      <c r="D11" s="15"/>
      <c r="E11" s="14"/>
      <c r="F11" s="14"/>
      <c r="G11" s="14"/>
      <c r="H11" s="14"/>
      <c r="I11" s="13"/>
      <c r="J11" s="12"/>
    </row>
  </sheetData>
  <sheetProtection/>
  <mergeCells count="11">
    <mergeCell ref="C4:C5"/>
    <mergeCell ref="F4:F5"/>
    <mergeCell ref="G4:G5"/>
    <mergeCell ref="H4:H5"/>
    <mergeCell ref="I3:I5"/>
    <mergeCell ref="A1:H1"/>
    <mergeCell ref="A2:B2"/>
    <mergeCell ref="C3:H3"/>
    <mergeCell ref="D4:E4"/>
    <mergeCell ref="A3:A5"/>
    <mergeCell ref="B3:B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SheetLayoutView="100" zoomScalePageLayoutView="0" workbookViewId="0" topLeftCell="A4">
      <selection activeCell="B8" sqref="B8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41" t="s">
        <v>204</v>
      </c>
      <c r="B1" s="141"/>
    </row>
    <row r="2" spans="1:2" ht="34.5" customHeight="1">
      <c r="A2" s="22" t="s">
        <v>52</v>
      </c>
      <c r="B2" s="21" t="s">
        <v>2</v>
      </c>
    </row>
    <row r="3" spans="1:2" ht="39" customHeight="1">
      <c r="A3" s="24" t="s">
        <v>54</v>
      </c>
      <c r="B3" s="24" t="s">
        <v>205</v>
      </c>
    </row>
    <row r="4" spans="1:2" ht="39" customHeight="1">
      <c r="A4" s="25" t="s">
        <v>206</v>
      </c>
      <c r="B4" s="23">
        <v>10.8</v>
      </c>
    </row>
    <row r="5" spans="1:2" ht="39" customHeight="1">
      <c r="A5" s="23" t="s">
        <v>207</v>
      </c>
      <c r="B5" s="23">
        <v>0</v>
      </c>
    </row>
    <row r="6" spans="1:2" ht="39" customHeight="1">
      <c r="A6" s="23" t="s">
        <v>208</v>
      </c>
      <c r="B6" s="23"/>
    </row>
    <row r="7" spans="1:2" ht="39" customHeight="1">
      <c r="A7" s="23" t="s">
        <v>209</v>
      </c>
      <c r="B7" s="23"/>
    </row>
    <row r="8" spans="1:2" ht="39" customHeight="1">
      <c r="A8" s="23" t="s">
        <v>210</v>
      </c>
      <c r="B8" s="152">
        <v>4</v>
      </c>
    </row>
    <row r="9" spans="1:2" ht="39" customHeight="1">
      <c r="A9" s="23" t="s">
        <v>211</v>
      </c>
      <c r="B9" s="23">
        <v>6.8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K20" sqref="K20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9" max="9" width="10.75390625" style="0" customWidth="1"/>
    <col min="10" max="10" width="22.00390625" style="0" customWidth="1"/>
  </cols>
  <sheetData>
    <row r="1" spans="1:10" ht="23.25">
      <c r="A1" s="148" t="s">
        <v>214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 thickBot="1">
      <c r="A2" s="79" t="s">
        <v>215</v>
      </c>
      <c r="B2" s="79"/>
      <c r="C2" s="79"/>
      <c r="D2" s="73"/>
      <c r="E2" s="73"/>
      <c r="F2" s="73"/>
      <c r="G2" s="73"/>
      <c r="H2" s="73"/>
      <c r="I2" s="73"/>
      <c r="J2" s="74" t="s">
        <v>53</v>
      </c>
    </row>
    <row r="3" spans="1:10" ht="21" customHeight="1">
      <c r="A3" s="150" t="s">
        <v>178</v>
      </c>
      <c r="B3" s="151"/>
      <c r="C3" s="151"/>
      <c r="D3" s="151"/>
      <c r="E3" s="151" t="s">
        <v>179</v>
      </c>
      <c r="F3" s="151"/>
      <c r="G3" s="151"/>
      <c r="H3" s="151"/>
      <c r="I3" s="151"/>
      <c r="J3" s="151"/>
    </row>
    <row r="4" spans="1:10" ht="21" customHeight="1">
      <c r="A4" s="145" t="s">
        <v>62</v>
      </c>
      <c r="B4" s="144"/>
      <c r="C4" s="144"/>
      <c r="D4" s="144" t="s">
        <v>63</v>
      </c>
      <c r="E4" s="144" t="s">
        <v>75</v>
      </c>
      <c r="F4" s="144" t="s">
        <v>78</v>
      </c>
      <c r="G4" s="144"/>
      <c r="H4" s="144"/>
      <c r="I4" s="144" t="s">
        <v>79</v>
      </c>
      <c r="J4" s="144"/>
    </row>
    <row r="5" spans="1:10" ht="21" customHeight="1">
      <c r="A5" s="145"/>
      <c r="B5" s="144"/>
      <c r="C5" s="144"/>
      <c r="D5" s="144"/>
      <c r="E5" s="144"/>
      <c r="F5" s="144" t="s">
        <v>90</v>
      </c>
      <c r="G5" s="144" t="s">
        <v>180</v>
      </c>
      <c r="H5" s="144" t="s">
        <v>181</v>
      </c>
      <c r="I5" s="144" t="s">
        <v>90</v>
      </c>
      <c r="J5" s="144" t="s">
        <v>182</v>
      </c>
    </row>
    <row r="6" spans="1:10" ht="21" customHeight="1">
      <c r="A6" s="145"/>
      <c r="B6" s="144"/>
      <c r="C6" s="144"/>
      <c r="D6" s="144"/>
      <c r="E6" s="144"/>
      <c r="F6" s="144"/>
      <c r="G6" s="144"/>
      <c r="H6" s="144"/>
      <c r="I6" s="144"/>
      <c r="J6" s="144"/>
    </row>
    <row r="7" spans="1:10" ht="21" customHeight="1">
      <c r="A7" s="145" t="s">
        <v>64</v>
      </c>
      <c r="B7" s="144" t="s">
        <v>65</v>
      </c>
      <c r="C7" s="144" t="s">
        <v>66</v>
      </c>
      <c r="D7" s="75" t="s">
        <v>67</v>
      </c>
      <c r="E7" s="76">
        <v>1</v>
      </c>
      <c r="F7" s="76">
        <v>2</v>
      </c>
      <c r="G7" s="76">
        <v>3</v>
      </c>
      <c r="H7" s="76">
        <v>4</v>
      </c>
      <c r="I7" s="76">
        <v>5</v>
      </c>
      <c r="J7" s="76">
        <v>6</v>
      </c>
    </row>
    <row r="8" spans="1:10" ht="21" customHeight="1">
      <c r="A8" s="146"/>
      <c r="B8" s="147"/>
      <c r="C8" s="147"/>
      <c r="D8" s="77" t="s">
        <v>75</v>
      </c>
      <c r="E8" s="78"/>
      <c r="F8" s="64"/>
      <c r="G8" s="64"/>
      <c r="H8" s="64"/>
      <c r="I8" s="72"/>
      <c r="J8" s="78"/>
    </row>
    <row r="9" spans="1:10" ht="21" customHeight="1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21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2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2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21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21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sheetProtection/>
  <mergeCells count="16">
    <mergeCell ref="A1:J1"/>
    <mergeCell ref="A3:D3"/>
    <mergeCell ref="E3:J3"/>
    <mergeCell ref="A4:C6"/>
    <mergeCell ref="D4:D6"/>
    <mergeCell ref="E4:E6"/>
    <mergeCell ref="F4:H4"/>
    <mergeCell ref="I4:J4"/>
    <mergeCell ref="F5:F6"/>
    <mergeCell ref="G5:G6"/>
    <mergeCell ref="H5:H6"/>
    <mergeCell ref="I5:I6"/>
    <mergeCell ref="J5:J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2016-12-23T00:55:23Z</cp:lastPrinted>
  <dcterms:created xsi:type="dcterms:W3CDTF">2011-09-13T11:12:31Z</dcterms:created>
  <dcterms:modified xsi:type="dcterms:W3CDTF">2016-12-23T01:15:08Z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